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08E705C5-F985-426E-8D11-65C281F9E396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<sst xmlns="http://schemas.openxmlformats.org/spreadsheetml/2006/main" count="16" uniqueCount="14">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</sst>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BRC</v>
          </cell>
          <cell r="D6" t="str">
            <v>Bristol_City</v>
          </cell>
        </row>
        <row r="7">
          <cell r="C7" t="str">
            <v>CAR</v>
          </cell>
          <cell r="D7" t="str">
            <v>Cardiff_City</v>
          </cell>
        </row>
        <row r="8">
          <cell r="C8" t="str">
            <v>DER</v>
          </cell>
          <cell r="D8" t="str">
            <v>Derby_County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MID</v>
          </cell>
          <cell r="D12" t="str">
            <v>Middlesbrough</v>
          </cell>
        </row>
        <row r="13">
          <cell r="C13" t="str">
            <v>NTF</v>
          </cell>
          <cell r="D13" t="str">
            <v>Nottingham_Forest</v>
          </cell>
        </row>
        <row r="14">
          <cell r="C14" t="str">
            <v>PSV</v>
          </cell>
          <cell r="D14" t="str">
            <v>PSV</v>
          </cell>
        </row>
        <row r="15">
          <cell r="C15" t="str">
            <v>RBL</v>
          </cell>
          <cell r="D15" t="str">
            <v>RB_Leipzig</v>
          </cell>
        </row>
        <row r="16">
          <cell r="C16" t="str">
            <v>BET</v>
          </cell>
          <cell r="D16" t="str">
            <v>Real_Betis</v>
          </cell>
        </row>
        <row r="17">
          <cell r="C17" t="str">
            <v>SOC</v>
          </cell>
          <cell r="D17" t="str">
            <v>Real_Sociedad</v>
          </cell>
        </row>
        <row r="18">
          <cell r="C18" t="str">
            <v>SCH</v>
          </cell>
          <cell r="D18" t="str">
            <v>Schalke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VIL</v>
          </cell>
          <cell r="D20" t="str">
            <v>Villarreal</v>
          </cell>
        </row>
        <row r="21">
          <cell r="C21" t="str">
            <v>WAT</v>
          </cell>
          <cell r="D21" t="str">
            <v>Watford</v>
          </cell>
        </row>
        <row r="22">
          <cell r="C22" t="str">
            <v>WBA</v>
          </cell>
          <cell r="D22" t="str">
            <v>West_Brom</v>
          </cell>
        </row>
        <row r="23">
          <cell r="C23" t="str">
            <v>WOL</v>
          </cell>
          <cell r="D23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sqref="A1:XFD1048576"/>
    </sheetView>
  </sheetViews>
  <sheetFormatPr defaultColWidth="18.7109375" defaultRowHeight="18" x14ac:dyDescent="0.25"/>
  <cols>
    <col min="1" max="1" width="4.85546875" style="4" customWidth="1"/>
    <col min="2" max="2" width="27.42578125" style="3" customWidth="1"/>
    <col min="3" max="3" width="22.28515625" style="2" bestFit="1" customWidth="1"/>
    <col min="4" max="4" width="23.28515625" style="2" bestFit="1" customWidth="1"/>
    <col min="5" max="5" width="22.710937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140625" style="1" bestFit="1" customWidth="1"/>
    <col min="15" max="15" width="22.710937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66945000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Derby_County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87000000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V_Pavlidis</v>
      </c>
      <c r="E6" s="26" t="str">
        <f>IF(ISERROR(VLOOKUP(CONCATENATE($O$3,$A7),[2]DATA!$B$1:$G$2000,4,0)),"",VLOOKUP(CONCATENATE($O$3,$A7),[2]DATA!$B$1:$G$2000,4,0))</f>
        <v>Buy_Him_Now</v>
      </c>
      <c r="F6" s="18">
        <f>IF(ISERROR(VLOOKUP(CONCATENATE($O$3,$A7),[2]DATA!$B$1:$G$2000,6,0)),"",VLOOKUP(CONCATENATE($O$3,$A7),[2]DATA!$B$1:$G$2000,6,0)/-1)</f>
        <v>-22575000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J_Harrison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-46500000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J_Andersen</v>
      </c>
      <c r="E8" s="26" t="str">
        <f>IF(ISERROR(VLOOKUP(CONCATENATE($O$3,$A9),[2]DATA!$B$1:$G$2000,4,0)),"",VLOOKUP(CONCATENATE($O$3,$A9),[2]DATA!$B$1:$G$2000,4,0))</f>
        <v>PSV</v>
      </c>
      <c r="F8" s="18">
        <f>IF(ISERROR(VLOOKUP(CONCATENATE($O$3,$A9),[2]DATA!$B$1:$G$2000,6,0)),"",VLOOKUP(CONCATENATE($O$3,$A9),[2]DATA!$B$1:$G$2000,6,0)/-1)</f>
        <v>-35000000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J_Collins</v>
      </c>
      <c r="E9" s="26" t="str">
        <f>IF(ISERROR(VLOOKUP(CONCATENATE($O$3,$A10),[2]DATA!$B$1:$G$2000,4,0)),"",VLOOKUP(CONCATENATE($O$3,$A10),[2]DATA!$B$1:$G$2000,4,0))</f>
        <v>Cardiff_City</v>
      </c>
      <c r="F9" s="18">
        <f>IF(ISERROR(VLOOKUP(CONCATENATE($O$3,$A10),[2]DATA!$B$1:$G$2000,6,0)),"",VLOOKUP(CONCATENATE($O$3,$A10),[2]DATA!$B$1:$G$2000,6,0)/-1)</f>
        <v>-15000000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71600000</v>
      </c>
      <c r="D10" s="26" t="str">
        <f>IF(ISERROR(VLOOKUP(CONCATENATE($O$3,$A11),[2]DATA!$B$1:$G$2000,3,0)),"",VLOOKUP(CONCATENATE($O$3,$A11),[2]DATA!$B$1:$G$2000,3,0))</f>
        <v>J_St_Juste</v>
      </c>
      <c r="E10" s="26" t="str">
        <f>IF(ISERROR(VLOOKUP(CONCATENATE($O$3,$A11),[2]DATA!$B$1:$G$2000,4,0)),"",VLOOKUP(CONCATENATE($O$3,$A11),[2]DATA!$B$1:$G$2000,4,0))</f>
        <v>Atalanta</v>
      </c>
      <c r="F10" s="18">
        <f>IF(ISERROR(VLOOKUP(CONCATENATE($O$3,$A11),[2]DATA!$B$1:$G$2000,6,0)),"",VLOOKUP(CONCATENATE($O$3,$A11),[2]DATA!$B$1:$G$2000,6,0)/-1)</f>
        <v>-31000000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-26580000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-65075000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F_Bernadeschi</v>
      </c>
      <c r="E45" s="18" t="str">
        <f>IF(ISERROR(VLOOKUP(CONCATENATE($O$3,$A7),[2]DATA!$A$1:$G$20000,6,0)),"",VLOOKUP(CONCATENATE($O$3,$A7),[2]DATA!$A$1:$G$2000,6,0))</f>
        <v>Middlesbrough</v>
      </c>
      <c r="F45" s="18">
        <f>IF(ISERROR(VLOOKUP(CONCATENATE($O$3,$A7),[2]DATA!$A$1:$G$20000,7,0)),"",VLOOKUP(CONCATENATE($O$3,$A7),[2]DATA!$A$1:$G$2000,7,0))</f>
        <v>30000000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S_Ajayi</v>
      </c>
      <c r="E46" s="18" t="str">
        <f>IF(ISERROR(VLOOKUP(CONCATENATE($O$3,$A8),[2]DATA!$A$1:$G$20000,6,0)),"",VLOOKUP(CONCATENATE($O$3,$A8),[2]DATA!$A$1:$G$2000,6,0))</f>
        <v>PSV</v>
      </c>
      <c r="F46" s="18">
        <f>IF(ISERROR(VLOOKUP(CONCATENATE($O$3,$A8),[2]DATA!$A$1:$G$20000,7,0)),"",VLOOKUP(CONCATENATE($O$3,$A8),[2]DATA!$A$1:$G$2000,7,0))</f>
        <v>25000000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J_Collins</v>
      </c>
      <c r="E47" s="18" t="str">
        <f>IF(ISERROR(VLOOKUP(CONCATENATE($O$3,$A9),[2]DATA!$A$1:$G$20000,6,0)),"",VLOOKUP(CONCATENATE($O$3,$A9),[2]DATA!$A$1:$G$2000,6,0))</f>
        <v>Roma</v>
      </c>
      <c r="F47" s="18">
        <f>IF(ISERROR(VLOOKUP(CONCATENATE($O$3,$A9),[2]DATA!$A$1:$G$20000,7,0)),"",VLOOKUP(CONCATENATE($O$3,$A9),[2]DATA!$A$1:$G$2000,7,0))</f>
        <v>22000000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S_Guirassy</v>
      </c>
      <c r="E48" s="18" t="str">
        <f>IF(ISERROR(VLOOKUP(CONCATENATE($O$3,$A10),[2]DATA!$A$1:$G$20000,6,0)),"",VLOOKUP(CONCATENATE($O$3,$A10),[2]DATA!$A$1:$G$2000,6,0))</f>
        <v>Free_List</v>
      </c>
      <c r="F48" s="18">
        <f>IF(ISERROR(VLOOKUP(CONCATENATE($O$3,$A10),[2]DATA!$A$1:$G$20000,7,0)),"",VLOOKUP(CONCATENATE($O$3,$A10),[2]DATA!$A$1:$G$2000,7,0))</f>
        <v>8000000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3618" divId="rom_3618" sourceType="range" sourceRef="B1:F79" destinationFile="C:\Users\jbank\OneDrive\Desktop\FFO-2Stuff\Finances\conf\der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2023-05-21T12:30:11Z</dcterms:modified>
</cp:coreProperties>
</file>