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4A1D8847-50AB-4EF8-B6AB-BA2E6C3EAF67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<sst xmlns="http://schemas.openxmlformats.org/spreadsheetml/2006/main" count="16" uniqueCount="14">
  <si>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</si>
  <si>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</si>
  <si>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</si>
  <si>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</si>
  <si>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</si>
  <si>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</si>
  <si>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</si>
  <si>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</si>
  <si>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</si>
  <si>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</si>
  <si>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</si>
  <si>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</si>
  <si>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</si>
  <si>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FCP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</si>
</sst>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40520000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FC_Porto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70000000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7000000</v>
      </c>
      <c r="D6" s="26" t="str">
        <f>IF(ISERROR(VLOOKUP(CONCATENATE($O$3,$A7),[2]DATA!$B$1:$G$2000,3,0)),"",VLOOKUP(CONCATENATE($O$3,$A7),[2]DATA!$B$1:$G$2000,3,0))</f>
        <v>P_Van_Aanholt</v>
      </c>
      <c r="E6" s="26" t="str">
        <f>IF(ISERROR(VLOOKUP(CONCATENATE($O$3,$A7),[2]DATA!$B$1:$G$2000,4,0)),"",VLOOKUP(CONCATENATE($O$3,$A7),[2]DATA!$B$1:$G$2000,4,0))</f>
        <v>Southampton</v>
      </c>
      <c r="F6" s="18">
        <f>IF(ISERROR(VLOOKUP(CONCATENATE($O$3,$A7),[2]DATA!$B$1:$G$2000,6,0)),"",VLOOKUP(CONCATENATE($O$3,$A7),[2]DATA!$B$1:$G$2000,6,0)/-1)</f>
        <v>-50000000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K_Zouma</v>
      </c>
      <c r="E7" s="26" t="str">
        <f>IF(ISERROR(VLOOKUP(CONCATENATE($O$3,$A8),[2]DATA!$B$1:$G$2000,4,0)),"",VLOOKUP(CONCATENATE($O$3,$A8),[2]DATA!$B$1:$G$2000,4,0))</f>
        <v>Southampton</v>
      </c>
      <c r="F7" s="18">
        <f>IF(ISERROR(VLOOKUP(CONCATENATE($O$3,$A8),[2]DATA!$B$1:$G$2000,6,0)),"",VLOOKUP(CONCATENATE($O$3,$A8),[2]DATA!$B$1:$G$2000,6,0)/-1)</f>
        <v>-50000000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M_Lazzari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-23500000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Pedri</v>
      </c>
      <c r="E9" s="26" t="str">
        <f>IF(ISERROR(VLOOKUP(CONCATENATE($O$3,$A10),[2]DATA!$B$1:$G$2000,4,0)),"",VLOOKUP(CONCATENATE($O$3,$A10),[2]DATA!$B$1:$G$2000,4,0))</f>
        <v>Non_FFO</v>
      </c>
      <c r="F9" s="18">
        <f>IF(ISERROR(VLOOKUP(CONCATENATE($O$3,$A10),[2]DATA!$B$1:$G$2000,6,0)),"",VLOOKUP(CONCATENATE($O$3,$A10),[2]DATA!$B$1:$G$2000,6,0)/-1)</f>
        <v>-80000000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51980000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-25460000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-63000000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D_Carmo</v>
      </c>
      <c r="E45" s="18" t="str">
        <f>IF(ISERROR(VLOOKUP(CONCATENATE($O$3,$A7),[2]DATA!$A$1:$G$20000,6,0)),"",VLOOKUP(CONCATENATE($O$3,$A7),[2]DATA!$A$1:$G$2000,6,0))</f>
        <v>Southampton</v>
      </c>
      <c r="F45" s="18">
        <f>IF(ISERROR(VLOOKUP(CONCATENATE($O$3,$A7),[2]DATA!$A$1:$G$20000,7,0)),"",VLOOKUP(CONCATENATE($O$3,$A7),[2]DATA!$A$1:$G$2000,7,0))</f>
        <v>60000000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Joao_Mario</v>
      </c>
      <c r="E46" s="18" t="str">
        <f>IF(ISERROR(VLOOKUP(CONCATENATE($O$3,$A8),[2]DATA!$A$1:$G$20000,6,0)),"",VLOOKUP(CONCATENATE($O$3,$A8),[2]DATA!$A$1:$G$2000,6,0))</f>
        <v>Southampton</v>
      </c>
      <c r="F46" s="18">
        <f>IF(ISERROR(VLOOKUP(CONCATENATE($O$3,$A8),[2]DATA!$A$1:$G$20000,7,0)),"",VLOOKUP(CONCATENATE($O$3,$A8),[2]DATA!$A$1:$G$2000,7,0))</f>
        <v>60000000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Pepe</v>
      </c>
      <c r="E47" s="18" t="str">
        <f>IF(ISERROR(VLOOKUP(CONCATENATE($O$3,$A9),[2]DATA!$A$1:$G$20000,6,0)),"",VLOOKUP(CONCATENATE($O$3,$A9),[2]DATA!$A$1:$G$2000,6,0))</f>
        <v>Barnsley</v>
      </c>
      <c r="F47" s="18">
        <f>IF(ISERROR(VLOOKUP(CONCATENATE($O$3,$A9),[2]DATA!$A$1:$G$20000,7,0)),"",VLOOKUP(CONCATENATE($O$3,$A9),[2]DATA!$A$1:$G$2000,7,0))</f>
        <v>16500000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B_Costa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4000000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8833" divId="bym_28833" sourceType="range" sourceRef="B1:F79" destinationFile="C:\Users\jbank\OneDrive\Desktop\FFO-2Stuff\Finances\conf\fcp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2023-05-21T12:30:11Z</dcterms:modified>
</cp:coreProperties>
</file>