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93723C61-A1EA-4215-AB0F-F0358D56FD4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<sst xmlns="http://schemas.openxmlformats.org/spreadsheetml/2006/main" count="16" uniqueCount="14">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</sst>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4.85546875" style="2" bestFit="1" customWidth="1"/>
    <col min="5" max="5" width="29.285156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25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173420000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Atletico_Madrid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193000000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21000000</v>
      </c>
      <c r="D6" s="26" t="str">
        <f>IF(ISERROR(VLOOKUP(CONCATENATE($O$3,$A7),[2]DATA!$B$1:$G$2000,3,0)),"",VLOOKUP(CONCATENATE($O$3,$A7),[2]DATA!$B$1:$G$2000,3,0))</f>
        <v>V_Lindelof</v>
      </c>
      <c r="E6" s="26" t="str">
        <f>IF(ISERROR(VLOOKUP(CONCATENATE($O$3,$A7),[2]DATA!$B$1:$G$2000,4,0)),"",VLOOKUP(CONCATENATE($O$3,$A7),[2]DATA!$B$1:$G$2000,4,0))</f>
        <v>Sheffield_United</v>
      </c>
      <c r="F6" s="18">
        <f>IF(ISERROR(VLOOKUP(CONCATENATE($O$3,$A7),[2]DATA!$B$1:$G$2000,6,0)),"",VLOOKUP(CONCATENATE($O$3,$A7),[2]DATA!$B$1:$G$2000,6,0)/-1)</f>
        <v>-80000000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L_Tomlin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M_Sissoko</v>
      </c>
      <c r="E8" s="26" t="str">
        <f>IF(ISERROR(VLOOKUP(CONCATENATE($O$3,$A9),[2]DATA!$B$1:$G$2000,4,0)),"",VLOOKUP(CONCATENATE($O$3,$A9),[2]DATA!$B$1:$G$2000,4,0))</f>
        <v>Real_Madrid</v>
      </c>
      <c r="F8" s="18">
        <f>IF(ISERROR(VLOOKUP(CONCATENATE($O$3,$A9),[2]DATA!$B$1:$G$2000,6,0)),"",VLOOKUP(CONCATENATE($O$3,$A9),[2]DATA!$B$1:$G$2000,6,0)/-1)</f>
        <v>-10000000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D_Henderson</v>
      </c>
      <c r="E9" s="26" t="str">
        <f>IF(ISERROR(VLOOKUP(CONCATENATE($O$3,$A10),[2]DATA!$B$1:$G$2000,4,0)),"",VLOOKUP(CONCATENATE($O$3,$A10),[2]DATA!$B$1:$G$2000,4,0))</f>
        <v>Newcastle_United</v>
      </c>
      <c r="F9" s="18">
        <f>IF(ISERROR(VLOOKUP(CONCATENATE($O$3,$A10),[2]DATA!$B$1:$G$2000,6,0)),"",VLOOKUP(CONCATENATE($O$3,$A10),[2]DATA!$B$1:$G$2000,6,0)/-1)</f>
        <v>-80000000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110680000</v>
      </c>
      <c r="D10" s="26" t="str">
        <f>IF(ISERROR(VLOOKUP(CONCATENATE($O$3,$A11),[2]DATA!$B$1:$G$2000,3,0)),"",VLOOKUP(CONCATENATE($O$3,$A11),[2]DATA!$B$1:$G$2000,3,0))</f>
        <v>A_MacDonald</v>
      </c>
      <c r="E10" s="26" t="str">
        <f>IF(ISERROR(VLOOKUP(CONCATENATE($O$3,$A11),[2]DATA!$B$1:$G$2000,4,0)),"",VLOOKUP(CONCATENATE($O$3,$A11),[2]DATA!$B$1:$G$2000,4,0))</f>
        <v>Blackburn_Rovers</v>
      </c>
      <c r="F10" s="18">
        <f>IF(ISERROR(VLOOKUP(CONCATENATE($O$3,$A11),[2]DATA!$B$1:$G$2000,6,0)),"",VLOOKUP(CONCATENATE($O$3,$A11),[2]DATA!$B$1:$G$2000,6,0)/-1)</f>
        <v>-7000000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-47760000</v>
      </c>
      <c r="D11" s="26" t="str">
        <f>IF(ISERROR(VLOOKUP(CONCATENATE($O$3,$A12),[2]DATA!$B$1:$G$2000,3,0)),"",VLOOKUP(CONCATENATE($O$3,$A12),[2]DATA!$B$1:$G$2000,3,0))</f>
        <v>I_Bermingham</v>
      </c>
      <c r="E11" s="26" t="str">
        <f>IF(ISERROR(VLOOKUP(CONCATENATE($O$3,$A12),[2]DATA!$B$1:$G$2000,4,0)),"",VLOOKUP(CONCATENATE($O$3,$A12),[2]DATA!$B$1:$G$2000,4,0))</f>
        <v>Leicester_City</v>
      </c>
      <c r="F11" s="18">
        <f>IF(ISERROR(VLOOKUP(CONCATENATE($O$3,$A12),[2]DATA!$B$1:$G$2000,6,0)),"",VLOOKUP(CONCATENATE($O$3,$A12),[2]DATA!$B$1:$G$2000,6,0)/-1)</f>
        <v>-5000000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-103500000</v>
      </c>
      <c r="D12" s="26" t="str">
        <f>IF(ISERROR(VLOOKUP(CONCATENATE($O$3,$A13),[2]DATA!$B$1:$G$2000,3,0)),"",VLOOKUP(CONCATENATE($O$3,$A13),[2]DATA!$B$1:$G$2000,3,0))</f>
        <v>C_Under</v>
      </c>
      <c r="E12" s="26" t="str">
        <f>IF(ISERROR(VLOOKUP(CONCATENATE($O$3,$A13),[2]DATA!$B$1:$G$2000,4,0)),"",VLOOKUP(CONCATENATE($O$3,$A13),[2]DATA!$B$1:$G$2000,4,0))</f>
        <v>Buy_Him_Now</v>
      </c>
      <c r="F12" s="18">
        <f>IF(ISERROR(VLOOKUP(CONCATENATE($O$3,$A13),[2]DATA!$B$1:$G$2000,6,0)),"",VLOOKUP(CONCATENATE($O$3,$A13),[2]DATA!$B$1:$G$2000,6,0)/-1)</f>
        <v>-25500000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Ansu_Fati</v>
      </c>
      <c r="E13" s="26" t="str">
        <f>IF(ISERROR(VLOOKUP(CONCATENATE($O$3,$A14),[2]DATA!$B$1:$G$2000,4,0)),"",VLOOKUP(CONCATENATE($O$3,$A14),[2]DATA!$B$1:$G$2000,4,0))</f>
        <v>Non_FFO</v>
      </c>
      <c r="F13" s="18">
        <f>IF(ISERROR(VLOOKUP(CONCATENATE($O$3,$A14),[2]DATA!$B$1:$G$2000,6,0)),"",VLOOKUP(CONCATENATE($O$3,$A14),[2]DATA!$B$1:$G$2000,6,0)/-1)</f>
        <v>-75000000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K_Vogt</v>
      </c>
      <c r="E14" s="26" t="str">
        <f>IF(ISERROR(VLOOKUP(CONCATENATE($O$3,$A15),[2]DATA!$B$1:$G$2000,4,0)),"",VLOOKUP(CONCATENATE($O$3,$A15),[2]DATA!$B$1:$G$2000,4,0))</f>
        <v>Burnley</v>
      </c>
      <c r="F14" s="18">
        <f>IF(ISERROR(VLOOKUP(CONCATENATE($O$3,$A15),[2]DATA!$B$1:$G$2000,6,0)),"",VLOOKUP(CONCATENATE($O$3,$A15),[2]DATA!$B$1:$G$2000,6,0)/-1)</f>
        <v>-22000000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T_Cairney</v>
      </c>
      <c r="E15" s="26" t="str">
        <f>IF(ISERROR(VLOOKUP(CONCATENATE($O$3,$A16),[2]DATA!$B$1:$G$2000,4,0)),"",VLOOKUP(CONCATENATE($O$3,$A16),[2]DATA!$B$1:$G$2000,4,0))</f>
        <v>Crystal_Palace</v>
      </c>
      <c r="F15" s="18">
        <f>IF(ISERROR(VLOOKUP(CONCATENATE($O$3,$A16),[2]DATA!$B$1:$G$2000,6,0)),"",VLOOKUP(CONCATENATE($O$3,$A16),[2]DATA!$B$1:$G$2000,6,0)/-1)</f>
        <v>-20000000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K_Glik</v>
      </c>
      <c r="E16" s="26" t="str">
        <f>IF(ISERROR(VLOOKUP(CONCATENATE($O$3,$A17),[2]DATA!$B$1:$G$2000,4,0)),"",VLOOKUP(CONCATENATE($O$3,$A17),[2]DATA!$B$1:$G$2000,4,0))</f>
        <v>Crystal_Palace</v>
      </c>
      <c r="F16" s="18">
        <f>IF(ISERROR(VLOOKUP(CONCATENATE($O$3,$A17),[2]DATA!$B$1:$G$2000,6,0)),"",VLOOKUP(CONCATENATE($O$3,$A17),[2]DATA!$B$1:$G$2000,6,0)/-1)</f>
        <v>-20000000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D_Dumfries</v>
      </c>
      <c r="E17" s="26" t="str">
        <f>IF(ISERROR(VLOOKUP(CONCATENATE($O$3,$A18),[2]DATA!$B$1:$G$2000,4,0)),"",VLOOKUP(CONCATENATE($O$3,$A18),[2]DATA!$B$1:$G$2000,4,0))</f>
        <v>Blackburn_Rovers</v>
      </c>
      <c r="F17" s="18">
        <f>IF(ISERROR(VLOOKUP(CONCATENATE($O$3,$A18),[2]DATA!$B$1:$G$2000,6,0)),"",VLOOKUP(CONCATENATE($O$3,$A18),[2]DATA!$B$1:$G$2000,6,0)/-1)</f>
        <v>-50000000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K_Demirbay</v>
      </c>
      <c r="E18" s="26" t="str">
        <f>IF(ISERROR(VLOOKUP(CONCATENATE($O$3,$A19),[2]DATA!$B$1:$G$2000,4,0)),"",VLOOKUP(CONCATENATE($O$3,$A19),[2]DATA!$B$1:$G$2000,4,0))</f>
        <v>Blackburn_Rovers</v>
      </c>
      <c r="F18" s="18">
        <f>IF(ISERROR(VLOOKUP(CONCATENATE($O$3,$A19),[2]DATA!$B$1:$G$2000,6,0)),"",VLOOKUP(CONCATENATE($O$3,$A19),[2]DATA!$B$1:$G$2000,6,0)/-1)</f>
        <v>-87500000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R_Le_Normand</v>
      </c>
      <c r="E45" s="18" t="str">
        <f>IF(ISERROR(VLOOKUP(CONCATENATE($O$3,$A7),[2]DATA!$A$1:$G$20000,6,0)),"",VLOOKUP(CONCATENATE($O$3,$A7),[2]DATA!$A$1:$G$2000,6,0))</f>
        <v>Sheffield_United</v>
      </c>
      <c r="F45" s="18">
        <f>IF(ISERROR(VLOOKUP(CONCATENATE($O$3,$A7),[2]DATA!$A$1:$G$20000,7,0)),"",VLOOKUP(CONCATENATE($O$3,$A7),[2]DATA!$A$1:$G$2000,7,0))</f>
        <v>75000000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A_Guira</v>
      </c>
      <c r="E46" s="18" t="str">
        <f>IF(ISERROR(VLOOKUP(CONCATENATE($O$3,$A8),[2]DATA!$A$1:$G$20000,6,0)),"",VLOOKUP(CONCATENATE($O$3,$A8),[2]DATA!$A$1:$G$2000,6,0))</f>
        <v>Sheffield_United</v>
      </c>
      <c r="F46" s="18">
        <f>IF(ISERROR(VLOOKUP(CONCATENATE($O$3,$A8),[2]DATA!$A$1:$G$20000,7,0)),"",VLOOKUP(CONCATENATE($O$3,$A8),[2]DATA!$A$1:$G$2000,7,0))</f>
        <v>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L_Tomlin</v>
      </c>
      <c r="E47" s="18" t="str">
        <f>IF(ISERROR(VLOOKUP(CONCATENATE($O$3,$A9),[2]DATA!$A$1:$G$20000,6,0)),"",VLOOKUP(CONCATENATE($O$3,$A9),[2]DATA!$A$1:$G$2000,6,0))</f>
        <v>Real_Madrid</v>
      </c>
      <c r="F47" s="18">
        <f>IF(ISERROR(VLOOKUP(CONCATENATE($O$3,$A9),[2]DATA!$A$1:$G$20000,7,0)),"",VLOOKUP(CONCATENATE($O$3,$A9),[2]DATA!$A$1:$G$2000,7,0))</f>
        <v>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T_Strakosha</v>
      </c>
      <c r="E48" s="18" t="str">
        <f>IF(ISERROR(VLOOKUP(CONCATENATE($O$3,$A10),[2]DATA!$A$1:$G$20000,6,0)),"",VLOOKUP(CONCATENATE($O$3,$A10),[2]DATA!$A$1:$G$2000,6,0))</f>
        <v>Newcastle_United</v>
      </c>
      <c r="F48" s="18">
        <f>IF(ISERROR(VLOOKUP(CONCATENATE($O$3,$A10),[2]DATA!$A$1:$G$20000,7,0)),"",VLOOKUP(CONCATENATE($O$3,$A10),[2]DATA!$A$1:$G$2000,7,0))</f>
        <v>70000000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M_Montoya</v>
      </c>
      <c r="E49" s="18" t="str">
        <f>IF(ISERROR(VLOOKUP(CONCATENATE($O$3,$A11),[2]DATA!$A$1:$G$20000,6,0)),"",VLOOKUP(CONCATENATE($O$3,$A11),[2]DATA!$A$1:$G$2000,6,0))</f>
        <v>Leicester_City</v>
      </c>
      <c r="F49" s="18">
        <f>IF(ISERROR(VLOOKUP(CONCATENATE($O$3,$A11),[2]DATA!$A$1:$G$20000,7,0)),"",VLOOKUP(CONCATENATE($O$3,$A11),[2]DATA!$A$1:$G$2000,7,0))</f>
        <v>20500000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K_Vogt</v>
      </c>
      <c r="E50" s="18" t="str">
        <f>IF(ISERROR(VLOOKUP(CONCATENATE($O$3,$A12),[2]DATA!$A$1:$G$20000,6,0)),"",VLOOKUP(CONCATENATE($O$3,$A12),[2]DATA!$A$1:$G$2000,6,0))</f>
        <v>Crystal_Palace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M_Pasalic</v>
      </c>
      <c r="E51" s="18" t="str">
        <f>IF(ISERROR(VLOOKUP(CONCATENATE($O$3,$A13),[2]DATA!$A$1:$G$20000,6,0)),"",VLOOKUP(CONCATENATE($O$3,$A13),[2]DATA!$A$1:$G$2000,6,0))</f>
        <v>Crystal_Palace</v>
      </c>
      <c r="F51" s="18">
        <f>IF(ISERROR(VLOOKUP(CONCATENATE($O$3,$A13),[2]DATA!$A$1:$G$20000,7,0)),"",VLOOKUP(CONCATENATE($O$3,$A13),[2]DATA!$A$1:$G$2000,7,0))</f>
        <v>70000000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M_Sissoko</v>
      </c>
      <c r="E52" s="18" t="str">
        <f>IF(ISERROR(VLOOKUP(CONCATENATE($O$3,$A14),[2]DATA!$A$1:$G$20000,6,0)),"",VLOOKUP(CONCATENATE($O$3,$A14),[2]DATA!$A$1:$G$2000,6,0))</f>
        <v>Roma</v>
      </c>
      <c r="F52" s="18">
        <f>IF(ISERROR(VLOOKUP(CONCATENATE($O$3,$A14),[2]DATA!$A$1:$G$20000,7,0)),"",VLOOKUP(CONCATENATE($O$3,$A14),[2]DATA!$A$1:$G$2000,7,0))</f>
        <v>8000000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V_Lindelof</v>
      </c>
      <c r="E53" s="18" t="str">
        <f>IF(ISERROR(VLOOKUP(CONCATENATE($O$3,$A15),[2]DATA!$A$1:$G$20000,6,0)),"",VLOOKUP(CONCATENATE($O$3,$A15),[2]DATA!$A$1:$G$2000,6,0))</f>
        <v>Blackburn_Rovers</v>
      </c>
      <c r="F53" s="18">
        <f>IF(ISERROR(VLOOKUP(CONCATENATE($O$3,$A15),[2]DATA!$A$1:$G$20000,7,0)),"",VLOOKUP(CONCATENATE($O$3,$A15),[2]DATA!$A$1:$G$2000,7,0))</f>
        <v>50000000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P_Zielinski</v>
      </c>
      <c r="E54" s="18" t="str">
        <f>IF(ISERROR(VLOOKUP(CONCATENATE($O$3,$A16),[2]DATA!$A$1:$G$20000,6,0)),"",VLOOKUP(CONCATENATE($O$3,$A16),[2]DATA!$A$1:$G$2000,6,0))</f>
        <v>Blackburn_Rovers</v>
      </c>
      <c r="F54" s="18">
        <f>IF(ISERROR(VLOOKUP(CONCATENATE($O$3,$A16),[2]DATA!$A$1:$G$20000,7,0)),"",VLOOKUP(CONCATENATE($O$3,$A16),[2]DATA!$A$1:$G$2000,7,0))</f>
        <v>50000000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I_Bermingham</v>
      </c>
      <c r="E55" s="18" t="str">
        <f>IF(ISERROR(VLOOKUP(CONCATENATE($O$3,$A17),[2]DATA!$A$1:$G$20000,6,0)),"",VLOOKUP(CONCATENATE($O$3,$A17),[2]DATA!$A$1:$G$2000,6,0))</f>
        <v>Middlesbrough</v>
      </c>
      <c r="F55" s="18">
        <f>IF(ISERROR(VLOOKUP(CONCATENATE($O$3,$A17),[2]DATA!$A$1:$G$20000,7,0)),"",VLOOKUP(CONCATENATE($O$3,$A17),[2]DATA!$A$1:$G$2000,7,0))</f>
        <v>5000000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2103" divId="atm_32103" sourceType="range" sourceRef="B1:F79" destinationFile="C:\Users\jbank\OneDrive\Desktop\FFO-2Stuff\Finances\efl\at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2023-05-21T12:31:19Z</dcterms:modified>
</cp:coreProperties>
</file>