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efl\"/>
    </mc:Choice>
  </mc:AlternateContent>
  <xr:revisionPtr revIDLastSave="0" documentId="13_ncr:1_{CB93ACDD-76DB-4E12-9F73-77F05E38D6A3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s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<sst xmlns="http://schemas.openxmlformats.org/spreadsheetml/2006/main" count="16" uniqueCount="14">
  <si>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</si>
  <si>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</si>
  <si>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</si>
  <si>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</si>
  <si>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</si>
  <si>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</si>
  <si>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</si>
  <si>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</si>
  <si>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</si>
  <si>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</si>
  <si>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</si>
  <si>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</si>
  <si>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</si>
  <si>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JUV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</si>
</sst>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efl\efl_finances.xlsx" TargetMode="External"/><Relationship Id="rId1" Type="http://schemas.openxmlformats.org/officeDocument/2006/relationships/externalLinkPath" Target="efl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ACM</v>
          </cell>
          <cell r="D4" t="str">
            <v>AC_Milan</v>
          </cell>
        </row>
        <row r="5">
          <cell r="C5" t="str">
            <v>ATM</v>
          </cell>
          <cell r="D5" t="str">
            <v>Atletico_Madrid</v>
          </cell>
        </row>
        <row r="6">
          <cell r="C6" t="str">
            <v>BCA</v>
          </cell>
          <cell r="D6" t="str">
            <v>Barcelona</v>
          </cell>
        </row>
        <row r="7">
          <cell r="C7" t="str">
            <v>BYL</v>
          </cell>
          <cell r="D7" t="str">
            <v>Bayer_Leverkusen</v>
          </cell>
        </row>
        <row r="8">
          <cell r="C8" t="str">
            <v>BYM</v>
          </cell>
          <cell r="D8" t="str">
            <v>Bayern_Munich</v>
          </cell>
        </row>
        <row r="9">
          <cell r="C9" t="str">
            <v>DOR</v>
          </cell>
          <cell r="D9" t="str">
            <v>Borussia_Dortmund</v>
          </cell>
        </row>
        <row r="10">
          <cell r="C10" t="str">
            <v>CEL</v>
          </cell>
          <cell r="D10" t="str">
            <v>Celtic</v>
          </cell>
        </row>
        <row r="11">
          <cell r="C11" t="str">
            <v>FRN</v>
          </cell>
          <cell r="D11" t="str">
            <v>Eintracht_Frankfurt</v>
          </cell>
        </row>
        <row r="12">
          <cell r="C12" t="str">
            <v>INT</v>
          </cell>
          <cell r="D12" t="str">
            <v>Inter_Milan</v>
          </cell>
        </row>
        <row r="13">
          <cell r="C13" t="str">
            <v>JUV</v>
          </cell>
          <cell r="D13" t="str">
            <v>Juventus</v>
          </cell>
        </row>
        <row r="14">
          <cell r="C14" t="str">
            <v>LAZ</v>
          </cell>
          <cell r="D14" t="str">
            <v>Lazio</v>
          </cell>
        </row>
        <row r="15">
          <cell r="C15" t="str">
            <v>LYO</v>
          </cell>
          <cell r="D15" t="str">
            <v>Lyon</v>
          </cell>
        </row>
        <row r="16">
          <cell r="C16" t="str">
            <v>NAP</v>
          </cell>
          <cell r="D16" t="str">
            <v>Napoli</v>
          </cell>
        </row>
        <row r="17">
          <cell r="C17" t="str">
            <v>MRS</v>
          </cell>
          <cell r="D17" t="str">
            <v>Marseille</v>
          </cell>
        </row>
        <row r="18">
          <cell r="C18" t="str">
            <v>MON</v>
          </cell>
          <cell r="D18" t="str">
            <v>Monaco</v>
          </cell>
        </row>
        <row r="19">
          <cell r="C19" t="str">
            <v>PSG</v>
          </cell>
          <cell r="D19" t="str">
            <v>PSG</v>
          </cell>
        </row>
        <row r="20">
          <cell r="C20" t="str">
            <v>RAN</v>
          </cell>
          <cell r="D20" t="str">
            <v>Rangers</v>
          </cell>
        </row>
        <row r="21">
          <cell r="C21" t="str">
            <v>RMA</v>
          </cell>
          <cell r="D21" t="str">
            <v>Real_Madrid</v>
          </cell>
        </row>
        <row r="22">
          <cell r="C22" t="str">
            <v>ROM</v>
          </cell>
          <cell r="D22" t="str">
            <v>Roma</v>
          </cell>
        </row>
        <row r="23">
          <cell r="C23" t="str">
            <v>SEV</v>
          </cell>
          <cell r="D23" t="str">
            <v>Sevilla</v>
          </cell>
        </row>
        <row r="24">
          <cell r="C24" t="str">
            <v>LIS</v>
          </cell>
          <cell r="D24" t="str">
            <v>Sporting_Lisbon</v>
          </cell>
        </row>
        <row r="25">
          <cell r="C25" t="str">
            <v>VAL</v>
          </cell>
          <cell r="D25" t="str">
            <v>Valencia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M16" sqref="M16"/>
    </sheetView>
  </sheetViews>
  <sheetFormatPr defaultColWidth="18.7109375" defaultRowHeight="18" x14ac:dyDescent="0.25"/>
  <cols>
    <col min="1" max="1" width="4.85546875" style="4" customWidth="1"/>
    <col min="2" max="2" width="27.42578125" style="3" bestFit="1" customWidth="1"/>
    <col min="3" max="3" width="23.7109375" style="2" bestFit="1" customWidth="1"/>
    <col min="4" max="4" width="23.28515625" style="2" bestFit="1" customWidth="1"/>
    <col min="5" max="5" width="21.710937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8" style="1" bestFit="1" customWidth="1"/>
    <col min="15" max="15" width="15.140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88100000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Juventus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177000000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13000000</v>
      </c>
      <c r="D6" s="26" t="str">
        <f>IF(ISERROR(VLOOKUP(CONCATENATE($O$3,$A7),[2]DATA!$B$1:$G$2000,3,0)),"",VLOOKUP(CONCATENATE($O$3,$A7),[2]DATA!$B$1:$G$2000,3,0))</f>
        <v>Y_Adli</v>
      </c>
      <c r="E6" s="26" t="str">
        <f>IF(ISERROR(VLOOKUP(CONCATENATE($O$3,$A7),[2]DATA!$B$1:$G$2000,4,0)),"",VLOOKUP(CONCATENATE($O$3,$A7),[2]DATA!$B$1:$G$2000,4,0))</f>
        <v>Roma</v>
      </c>
      <c r="F6" s="18">
        <f>IF(ISERROR(VLOOKUP(CONCATENATE($O$3,$A7),[2]DATA!$B$1:$G$2000,6,0)),"",VLOOKUP(CONCATENATE($O$3,$A7),[2]DATA!$B$1:$G$2000,6,0)/-1)</f>
        <v>-100000000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F_Onyeka</v>
      </c>
      <c r="E7" s="26" t="str">
        <f>IF(ISERROR(VLOOKUP(CONCATENATE($O$3,$A8),[2]DATA!$B$1:$G$2000,4,0)),"",VLOOKUP(CONCATENATE($O$3,$A8),[2]DATA!$B$1:$G$2000,4,0))</f>
        <v>Stoke_City</v>
      </c>
      <c r="F7" s="18">
        <f>IF(ISERROR(VLOOKUP(CONCATENATE($O$3,$A8),[2]DATA!$B$1:$G$2000,6,0)),"",VLOOKUP(CONCATENATE($O$3,$A8),[2]DATA!$B$1:$G$2000,6,0)/-1)</f>
        <v>-20000000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C_Budescu</v>
      </c>
      <c r="E8" s="26" t="str">
        <f>IF(ISERROR(VLOOKUP(CONCATENATE($O$3,$A9),[2]DATA!$B$1:$G$2000,4,0)),"",VLOOKUP(CONCATENATE($O$3,$A9),[2]DATA!$B$1:$G$2000,4,0))</f>
        <v>Liverpool</v>
      </c>
      <c r="F8" s="18">
        <f>IF(ISERROR(VLOOKUP(CONCATENATE($O$3,$A9),[2]DATA!$B$1:$G$2000,6,0)),"",VLOOKUP(CONCATENATE($O$3,$A9),[2]DATA!$B$1:$G$2000,6,0)/-1)</f>
        <v>-21000000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Y_Bissouma</v>
      </c>
      <c r="E9" s="26" t="str">
        <f>IF(ISERROR(VLOOKUP(CONCATENATE($O$3,$A10),[2]DATA!$B$1:$G$2000,4,0)),"",VLOOKUP(CONCATENATE($O$3,$A10),[2]DATA!$B$1:$G$2000,4,0))</f>
        <v>Liverpool</v>
      </c>
      <c r="F9" s="18">
        <f>IF(ISERROR(VLOOKUP(CONCATENATE($O$3,$A10),[2]DATA!$B$1:$G$2000,6,0)),"",VLOOKUP(CONCATENATE($O$3,$A10),[2]DATA!$B$1:$G$2000,6,0)/-1)</f>
        <v>-30000000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111600000</v>
      </c>
      <c r="D10" s="26" t="str">
        <f>IF(ISERROR(VLOOKUP(CONCATENATE($O$3,$A11),[2]DATA!$B$1:$G$2000,3,0)),"",VLOOKUP(CONCATENATE($O$3,$A11),[2]DATA!$B$1:$G$2000,3,0))</f>
        <v>E_Camavinga</v>
      </c>
      <c r="E10" s="26" t="str">
        <f>IF(ISERROR(VLOOKUP(CONCATENATE($O$3,$A11),[2]DATA!$B$1:$G$2000,4,0)),"",VLOOKUP(CONCATENATE($O$3,$A11),[2]DATA!$B$1:$G$2000,4,0))</f>
        <v>Non_FFO</v>
      </c>
      <c r="F10" s="18">
        <f>IF(ISERROR(VLOOKUP(CONCATENATE($O$3,$A11),[2]DATA!$B$1:$G$2000,6,0)),"",VLOOKUP(CONCATENATE($O$3,$A11),[2]DATA!$B$1:$G$2000,6,0)/-1)</f>
        <v>-125000000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-47500000</v>
      </c>
      <c r="D11" s="26" t="str">
        <f>IF(ISERROR(VLOOKUP(CONCATENATE($O$3,$A12),[2]DATA!$B$1:$G$2000,3,0)),"",VLOOKUP(CONCATENATE($O$3,$A12),[2]DATA!$B$1:$G$2000,3,0))</f>
        <v>Neto</v>
      </c>
      <c r="E11" s="26" t="str">
        <f>IF(ISERROR(VLOOKUP(CONCATENATE($O$3,$A12),[2]DATA!$B$1:$G$2000,4,0)),"",VLOOKUP(CONCATENATE($O$3,$A12),[2]DATA!$B$1:$G$2000,4,0))</f>
        <v>Roma</v>
      </c>
      <c r="F11" s="18">
        <f>IF(ISERROR(VLOOKUP(CONCATENATE($O$3,$A12),[2]DATA!$B$1:$G$2000,6,0)),"",VLOOKUP(CONCATENATE($O$3,$A12),[2]DATA!$B$1:$G$2000,6,0)/-1)</f>
        <v>-18000000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-166000000</v>
      </c>
      <c r="D12" s="26" t="str">
        <f>IF(ISERROR(VLOOKUP(CONCATENATE($O$3,$A13),[2]DATA!$B$1:$G$2000,3,0)),"",VLOOKUP(CONCATENATE($O$3,$A13),[2]DATA!$B$1:$G$2000,3,0))</f>
        <v>B_Gilmour</v>
      </c>
      <c r="E12" s="26" t="str">
        <f>IF(ISERROR(VLOOKUP(CONCATENATE($O$3,$A13),[2]DATA!$B$1:$G$2000,4,0)),"",VLOOKUP(CONCATENATE($O$3,$A13),[2]DATA!$B$1:$G$2000,4,0))</f>
        <v>Southampton</v>
      </c>
      <c r="F12" s="18">
        <f>IF(ISERROR(VLOOKUP(CONCATENATE($O$3,$A13),[2]DATA!$B$1:$G$2000,6,0)),"",VLOOKUP(CONCATENATE($O$3,$A13),[2]DATA!$B$1:$G$2000,6,0)/-1)</f>
        <v>-150000000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B_Kamara</v>
      </c>
      <c r="E45" s="18" t="str">
        <f>IF(ISERROR(VLOOKUP(CONCATENATE($O$3,$A7),[2]DATA!$A$1:$G$20000,6,0)),"",VLOOKUP(CONCATENATE($O$3,$A7),[2]DATA!$A$1:$G$2000,6,0))</f>
        <v>Roma</v>
      </c>
      <c r="F45" s="18">
        <f>IF(ISERROR(VLOOKUP(CONCATENATE($O$3,$A7),[2]DATA!$A$1:$G$20000,7,0)),"",VLOOKUP(CONCATENATE($O$3,$A7),[2]DATA!$A$1:$G$2000,7,0))</f>
        <v>45000000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R_Tafazolli</v>
      </c>
      <c r="E46" s="18" t="str">
        <f>IF(ISERROR(VLOOKUP(CONCATENATE($O$3,$A8),[2]DATA!$A$1:$G$20000,6,0)),"",VLOOKUP(CONCATENATE($O$3,$A8),[2]DATA!$A$1:$G$2000,6,0))</f>
        <v>Stoke_City</v>
      </c>
      <c r="F46" s="18">
        <f>IF(ISERROR(VLOOKUP(CONCATENATE($O$3,$A8),[2]DATA!$A$1:$G$20000,7,0)),"",VLOOKUP(CONCATENATE($O$3,$A8),[2]DATA!$A$1:$G$2000,7,0))</f>
        <v>8000000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C_Dunkley</v>
      </c>
      <c r="E47" s="18" t="str">
        <f>IF(ISERROR(VLOOKUP(CONCATENATE($O$3,$A9),[2]DATA!$A$1:$G$20000,6,0)),"",VLOOKUP(CONCATENATE($O$3,$A9),[2]DATA!$A$1:$G$2000,6,0))</f>
        <v>Stoke_City</v>
      </c>
      <c r="F47" s="18">
        <f>IF(ISERROR(VLOOKUP(CONCATENATE($O$3,$A9),[2]DATA!$A$1:$G$20000,7,0)),"",VLOOKUP(CONCATENATE($O$3,$A9),[2]DATA!$A$1:$G$2000,7,0))</f>
        <v>7000000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Douglas_Luiz</v>
      </c>
      <c r="E48" s="18" t="str">
        <f>IF(ISERROR(VLOOKUP(CONCATENATE($O$3,$A10),[2]DATA!$A$1:$G$20000,6,0)),"",VLOOKUP(CONCATENATE($O$3,$A10),[2]DATA!$A$1:$G$2000,6,0))</f>
        <v>Liverpool</v>
      </c>
      <c r="F48" s="18">
        <f>IF(ISERROR(VLOOKUP(CONCATENATE($O$3,$A10),[2]DATA!$A$1:$G$20000,7,0)),"",VLOOKUP(CONCATENATE($O$3,$A10),[2]DATA!$A$1:$G$2000,7,0))</f>
        <v>105000000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Y_Bissouma</v>
      </c>
      <c r="E49" s="18" t="str">
        <f>IF(ISERROR(VLOOKUP(CONCATENATE($O$3,$A11),[2]DATA!$A$1:$G$20000,6,0)),"",VLOOKUP(CONCATENATE($O$3,$A11),[2]DATA!$A$1:$G$2000,6,0))</f>
        <v>Brighton</v>
      </c>
      <c r="F49" s="18">
        <f>IF(ISERROR(VLOOKUP(CONCATENATE($O$3,$A11),[2]DATA!$A$1:$G$20000,7,0)),"",VLOOKUP(CONCATENATE($O$3,$A11),[2]DATA!$A$1:$G$2000,7,0))</f>
        <v>100000000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M_Cabit</v>
      </c>
      <c r="E50" s="18" t="str">
        <f>IF(ISERROR(VLOOKUP(CONCATENATE($O$3,$A12),[2]DATA!$A$1:$G$20000,6,0)),"",VLOOKUP(CONCATENATE($O$3,$A12),[2]DATA!$A$1:$G$2000,6,0))</f>
        <v>Lazio</v>
      </c>
      <c r="F50" s="18">
        <f>IF(ISERROR(VLOOKUP(CONCATENATE($O$3,$A12),[2]DATA!$A$1:$G$20000,7,0)),"",VLOOKUP(CONCATENATE($O$3,$A12),[2]DATA!$A$1:$G$2000,7,0))</f>
        <v>9000000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>C_Budescu</v>
      </c>
      <c r="E51" s="18" t="str">
        <f>IF(ISERROR(VLOOKUP(CONCATENATE($O$3,$A13),[2]DATA!$A$1:$G$20000,6,0)),"",VLOOKUP(CONCATENATE($O$3,$A13),[2]DATA!$A$1:$G$2000,6,0))</f>
        <v>Real_Madrid</v>
      </c>
      <c r="F51" s="18">
        <f>IF(ISERROR(VLOOKUP(CONCATENATE($O$3,$A13),[2]DATA!$A$1:$G$20000,7,0)),"",VLOOKUP(CONCATENATE($O$3,$A13),[2]DATA!$A$1:$G$2000,7,0))</f>
        <v>8000000</v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>M_Nikao</v>
      </c>
      <c r="E52" s="18" t="str">
        <f>IF(ISERROR(VLOOKUP(CONCATENATE($O$3,$A14),[2]DATA!$A$1:$G$20000,6,0)),"",VLOOKUP(CONCATENATE($O$3,$A14),[2]DATA!$A$1:$G$2000,6,0))</f>
        <v>Stoke_City</v>
      </c>
      <c r="F52" s="18">
        <f>IF(ISERROR(VLOOKUP(CONCATENATE($O$3,$A14),[2]DATA!$A$1:$G$20000,7,0)),"",VLOOKUP(CONCATENATE($O$3,$A14),[2]DATA!$A$1:$G$2000,7,0))</f>
        <v>7000000</v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>A_Cragno</v>
      </c>
      <c r="E53" s="18" t="str">
        <f>IF(ISERROR(VLOOKUP(CONCATENATE($O$3,$A15),[2]DATA!$A$1:$G$20000,6,0)),"",VLOOKUP(CONCATENATE($O$3,$A15),[2]DATA!$A$1:$G$2000,6,0))</f>
        <v>Everton</v>
      </c>
      <c r="F53" s="18">
        <f>IF(ISERROR(VLOOKUP(CONCATENATE($O$3,$A15),[2]DATA!$A$1:$G$20000,7,0)),"",VLOOKUP(CONCATENATE($O$3,$A15),[2]DATA!$A$1:$G$2000,7,0))</f>
        <v>9000000</v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6666" divId="juv_16666" sourceType="range" sourceRef="B1:F79" destinationFile="C:\Users\jbank\OneDrive\Desktop\FFO-2Stuff\Finances\efl\juv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2023-05-21T12:31:07Z</dcterms:modified>
</cp:coreProperties>
</file>