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8779E032-7DDB-4D53-956F-072974743CE1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<sst xmlns="http://schemas.openxmlformats.org/spreadsheetml/2006/main" count="16" uniqueCount="14">
  <si>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</si>
  <si>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</si>
  <si>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</si>
  <si>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</si>
  <si>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</si>
  <si>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</si>
  <si>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</si>
  <si>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</si>
  <si>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</si>
  <si>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</si>
  <si>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</si>
  <si>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</si>
  <si>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</si>
  <si>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PSG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</si>
</sst>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sqref="A1:XFD1048576"/>
    </sheetView>
  </sheetViews>
  <sheetFormatPr defaultColWidth="18.7109375" defaultRowHeight="18" x14ac:dyDescent="0.25"/>
  <cols>
    <col min="1" max="1" width="4.85546875" style="4" bestFit="1" customWidth="1"/>
    <col min="2" max="2" width="27.42578125" style="3" customWidth="1"/>
    <col min="3" max="3" width="23.7109375" style="2" bestFit="1" customWidth="1"/>
    <col min="4" max="4" width="23.28515625" style="2" bestFit="1" customWidth="1"/>
    <col min="5" max="5" width="22.71093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5" width="8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597960000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PSG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458000000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38000000</v>
      </c>
      <c r="D6" s="26" t="str">
        <f>IF(ISERROR(VLOOKUP(CONCATENATE($O$3,$A7),[2]DATA!$B$1:$G$2000,3,0)),"",VLOOKUP(CONCATENATE($O$3,$A7),[2]DATA!$B$1:$G$2000,3,0))</f>
        <v>N_Gonzalez</v>
      </c>
      <c r="E6" s="26" t="str">
        <f>IF(ISERROR(VLOOKUP(CONCATENATE($O$3,$A7),[2]DATA!$B$1:$G$2000,4,0)),"",VLOOKUP(CONCATENATE($O$3,$A7),[2]DATA!$B$1:$G$2000,4,0))</f>
        <v>Aston_Villa</v>
      </c>
      <c r="F6" s="18">
        <f>IF(ISERROR(VLOOKUP(CONCATENATE($O$3,$A7),[2]DATA!$B$1:$G$2000,6,0)),"",VLOOKUP(CONCATENATE($O$3,$A7),[2]DATA!$B$1:$G$2000,6,0)/-1)</f>
        <v>-60000000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D_Caleta_Car</v>
      </c>
      <c r="E7" s="26" t="str">
        <f>IF(ISERROR(VLOOKUP(CONCATENATE($O$3,$A8),[2]DATA!$B$1:$G$2000,4,0)),"",VLOOKUP(CONCATENATE($O$3,$A8),[2]DATA!$B$1:$G$2000,4,0))</f>
        <v>Brighton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S_Herrera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-11000000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D_Rice</v>
      </c>
      <c r="E9" s="26" t="str">
        <f>IF(ISERROR(VLOOKUP(CONCATENATE($O$3,$A10),[2]DATA!$B$1:$G$2000,4,0)),"",VLOOKUP(CONCATENATE($O$3,$A10),[2]DATA!$B$1:$G$2000,4,0))</f>
        <v>Non_FFO</v>
      </c>
      <c r="F9" s="18">
        <f>IF(ISERROR(VLOOKUP(CONCATENATE($O$3,$A10),[2]DATA!$B$1:$G$2000,6,0)),"",VLOOKUP(CONCATENATE($O$3,$A10),[2]DATA!$B$1:$G$2000,6,0)/-1)</f>
        <v>-125000000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116260000</v>
      </c>
      <c r="D10" s="26" t="str">
        <f>IF(ISERROR(VLOOKUP(CONCATENATE($O$3,$A11),[2]DATA!$B$1:$G$2000,3,0)),"",VLOOKUP(CONCATENATE($O$3,$A11),[2]DATA!$B$1:$G$2000,3,0))</f>
        <v>Danilo</v>
      </c>
      <c r="E10" s="26" t="str">
        <f>IF(ISERROR(VLOOKUP(CONCATENATE($O$3,$A11),[2]DATA!$B$1:$G$2000,4,0)),"",VLOOKUP(CONCATENATE($O$3,$A11),[2]DATA!$B$1:$G$2000,4,0))</f>
        <v>Stoke_City</v>
      </c>
      <c r="F10" s="18">
        <f>IF(ISERROR(VLOOKUP(CONCATENATE($O$3,$A11),[2]DATA!$B$1:$G$2000,6,0)),"",VLOOKUP(CONCATENATE($O$3,$A11),[2]DATA!$B$1:$G$2000,6,0)/-1)</f>
        <v>-25000000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-65300000</v>
      </c>
      <c r="D11" s="26" t="str">
        <f>IF(ISERROR(VLOOKUP(CONCATENATE($O$3,$A12),[2]DATA!$B$1:$G$2000,3,0)),"",VLOOKUP(CONCATENATE($O$3,$A12),[2]DATA!$B$1:$G$2000,3,0))</f>
        <v>A_King</v>
      </c>
      <c r="E11" s="26" t="str">
        <f>IF(ISERROR(VLOOKUP(CONCATENATE($O$3,$A12),[2]DATA!$B$1:$G$2000,4,0)),"",VLOOKUP(CONCATENATE($O$3,$A12),[2]DATA!$B$1:$G$2000,4,0))</f>
        <v>Bristol_City</v>
      </c>
      <c r="F11" s="18">
        <f>IF(ISERROR(VLOOKUP(CONCATENATE($O$3,$A12),[2]DATA!$B$1:$G$2000,6,0)),"",VLOOKUP(CONCATENATE($O$3,$A12),[2]DATA!$B$1:$G$2000,6,0)/-1)</f>
        <v>-22000000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51000000</v>
      </c>
      <c r="D12" s="26" t="str">
        <f>IF(ISERROR(VLOOKUP(CONCATENATE($O$3,$A13),[2]DATA!$B$1:$G$2000,3,0)),"",VLOOKUP(CONCATENATE($O$3,$A13),[2]DATA!$B$1:$G$2000,3,0))</f>
        <v>J_Pastore</v>
      </c>
      <c r="E12" s="26" t="str">
        <f>IF(ISERROR(VLOOKUP(CONCATENATE($O$3,$A13),[2]DATA!$B$1:$G$2000,4,0)),"",VLOOKUP(CONCATENATE($O$3,$A13),[2]DATA!$B$1:$G$2000,4,0))</f>
        <v>Newcastle_United</v>
      </c>
      <c r="F12" s="18">
        <f>IF(ISERROR(VLOOKUP(CONCATENATE($O$3,$A13),[2]DATA!$B$1:$G$2000,6,0)),"",VLOOKUP(CONCATENATE($O$3,$A13),[2]DATA!$B$1:$G$2000,6,0)/-1)</f>
        <v>-24000000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D_Godin</v>
      </c>
      <c r="E13" s="26" t="str">
        <f>IF(ISERROR(VLOOKUP(CONCATENATE($O$3,$A14),[2]DATA!$B$1:$G$2000,4,0)),"",VLOOKUP(CONCATENATE($O$3,$A14),[2]DATA!$B$1:$G$2000,4,0))</f>
        <v>Brighton</v>
      </c>
      <c r="F13" s="18">
        <f>IF(ISERROR(VLOOKUP(CONCATENATE($O$3,$A14),[2]DATA!$B$1:$G$2000,6,0)),"",VLOOKUP(CONCATENATE($O$3,$A14),[2]DATA!$B$1:$G$2000,6,0)/-1)</f>
        <v>-40000000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F_Wirtz</v>
      </c>
      <c r="E45" s="18" t="str">
        <f>IF(ISERROR(VLOOKUP(CONCATENATE($O$3,$A7),[2]DATA!$A$1:$G$20000,6,0)),"",VLOOKUP(CONCATENATE($O$3,$A7),[2]DATA!$A$1:$G$2000,6,0))</f>
        <v>Aston_Villa</v>
      </c>
      <c r="F45" s="18">
        <f>IF(ISERROR(VLOOKUP(CONCATENATE($O$3,$A7),[2]DATA!$A$1:$G$20000,7,0)),"",VLOOKUP(CONCATENATE($O$3,$A7),[2]DATA!$A$1:$G$2000,7,0))</f>
        <v>100000000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T_Malacia</v>
      </c>
      <c r="E46" s="18" t="str">
        <f>IF(ISERROR(VLOOKUP(CONCATENATE($O$3,$A8),[2]DATA!$A$1:$G$20000,6,0)),"",VLOOKUP(CONCATENATE($O$3,$A8),[2]DATA!$A$1:$G$2000,6,0))</f>
        <v>Arsenal</v>
      </c>
      <c r="F46" s="18">
        <f>IF(ISERROR(VLOOKUP(CONCATENATE($O$3,$A8),[2]DATA!$A$1:$G$20000,7,0)),"",VLOOKUP(CONCATENATE($O$3,$A8),[2]DATA!$A$1:$G$2000,7,0))</f>
        <v>215000000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F_Schram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4000000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D_Pappoe</v>
      </c>
      <c r="E48" s="18" t="str">
        <f>IF(ISERROR(VLOOKUP(CONCATENATE($O$3,$A10),[2]DATA!$A$1:$G$20000,6,0)),"",VLOOKUP(CONCATENATE($O$3,$A10),[2]DATA!$A$1:$G$2000,6,0))</f>
        <v>Stoke_City</v>
      </c>
      <c r="F48" s="18">
        <f>IF(ISERROR(VLOOKUP(CONCATENATE($O$3,$A10),[2]DATA!$A$1:$G$20000,7,0)),"",VLOOKUP(CONCATENATE($O$3,$A10),[2]DATA!$A$1:$G$2000,7,0))</f>
        <v>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D_Caleta_Car</v>
      </c>
      <c r="E49" s="18" t="str">
        <f>IF(ISERROR(VLOOKUP(CONCATENATE($O$3,$A11),[2]DATA!$A$1:$G$20000,6,0)),"",VLOOKUP(CONCATENATE($O$3,$A11),[2]DATA!$A$1:$G$2000,6,0))</f>
        <v>Stoke_City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L_Rocchi</v>
      </c>
      <c r="E50" s="18" t="str">
        <f>IF(ISERROR(VLOOKUP(CONCATENATE($O$3,$A12),[2]DATA!$A$1:$G$20000,6,0)),"",VLOOKUP(CONCATENATE($O$3,$A12),[2]DATA!$A$1:$G$2000,6,0))</f>
        <v>Newcastle_United</v>
      </c>
      <c r="F50" s="18">
        <f>IF(ISERROR(VLOOKUP(CONCATENATE($O$3,$A12),[2]DATA!$A$1:$G$20000,7,0)),"",VLOOKUP(CONCATENATE($O$3,$A12),[2]DATA!$A$1:$G$2000,7,0))</f>
        <v>4000000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D_Godin</v>
      </c>
      <c r="E51" s="18" t="str">
        <f>IF(ISERROR(VLOOKUP(CONCATENATE($O$3,$A13),[2]DATA!$A$1:$G$20000,6,0)),"",VLOOKUP(CONCATENATE($O$3,$A13),[2]DATA!$A$1:$G$2000,6,0))</f>
        <v>Real_Madrid</v>
      </c>
      <c r="F51" s="18">
        <f>IF(ISERROR(VLOOKUP(CONCATENATE($O$3,$A13),[2]DATA!$A$1:$G$20000,7,0)),"",VLOOKUP(CONCATENATE($O$3,$A13),[2]DATA!$A$1:$G$2000,7,0))</f>
        <v>40000000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8867" divId="psg_8867" sourceType="range" sourceRef="B1:F79" destinationFile="C:\Users\jbank\OneDrive\Desktop\FFO-2Stuff\Finances\efl\psg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2023-05-21T12:31:00Z</dcterms:modified>
</cp:coreProperties>
</file>