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243D097F-E158-4DFF-A642-37D80F961486}" xr6:coauthVersionLast="47" xr6:coauthVersionMax="47" xr10:uidLastSave="{00000000-0000-0000-0000-000000000000}"/>
  <bookViews>
    <workbookView xWindow="2460" yWindow="246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G50" i="1" l="1"/>
  <c r="F77" i="1"/>
  <c r="E46" i="1"/>
  <c r="F10" i="1"/>
  <c r="D76" i="1"/>
  <c r="D27" i="1"/>
  <c r="F32" i="1"/>
  <c r="E71" i="1"/>
  <c r="E66" i="1"/>
  <c r="F22" i="1"/>
  <c r="D48" i="1"/>
  <c r="F61" i="1"/>
  <c r="D18" i="1"/>
  <c r="D62" i="1"/>
  <c r="F72" i="1"/>
  <c r="D78" i="1"/>
  <c r="F31" i="1"/>
  <c r="F75" i="1"/>
  <c r="D32" i="1"/>
  <c r="C6" i="1"/>
  <c r="F65" i="1"/>
  <c r="E27" i="1"/>
  <c r="D51" i="1"/>
  <c r="F55" i="1"/>
  <c r="E61" i="1"/>
  <c r="D7" i="1"/>
  <c r="D39" i="1"/>
  <c r="E7" i="1"/>
  <c r="F28" i="1"/>
  <c r="F23" i="1"/>
  <c r="D29" i="1"/>
  <c r="G48" i="1"/>
  <c r="D52" i="1"/>
  <c r="D57" i="1"/>
  <c r="E62" i="1"/>
  <c r="F67" i="1"/>
  <c r="D73" i="1"/>
  <c r="E78" i="1"/>
  <c r="E10" i="1"/>
  <c r="F59" i="1"/>
  <c r="F46" i="1"/>
  <c r="E32" i="1"/>
  <c r="E60" i="1"/>
  <c r="E47" i="1"/>
  <c r="D17" i="1"/>
  <c r="E51" i="1"/>
  <c r="E17" i="1"/>
  <c r="D56" i="1"/>
  <c r="D67" i="1"/>
  <c r="F12" i="1"/>
  <c r="E23" i="1"/>
  <c r="F39" i="1"/>
  <c r="E13" i="1"/>
  <c r="F18" i="1"/>
  <c r="E29" i="1"/>
  <c r="F34" i="1"/>
  <c r="D49" i="1"/>
  <c r="E57" i="1"/>
  <c r="F62" i="1"/>
  <c r="D68" i="1"/>
  <c r="E73" i="1"/>
  <c r="F78" i="1"/>
  <c r="E54" i="1"/>
  <c r="E65" i="1"/>
  <c r="D47" i="1"/>
  <c r="E11" i="1"/>
  <c r="F60" i="1"/>
  <c r="D33" i="1"/>
  <c r="D28" i="1"/>
  <c r="E77" i="1"/>
  <c r="D23" i="1"/>
  <c r="E48" i="1"/>
  <c r="E39" i="1"/>
  <c r="D13" i="1"/>
  <c r="D8" i="1"/>
  <c r="E52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15" i="1"/>
  <c r="D65" i="1"/>
  <c r="E37" i="1"/>
  <c r="F37" i="1"/>
  <c r="E76" i="1"/>
  <c r="D38" i="1"/>
  <c r="F11" i="1"/>
  <c r="F71" i="1"/>
  <c r="D12" i="1"/>
  <c r="E33" i="1"/>
  <c r="E72" i="1"/>
  <c r="D34" i="1"/>
  <c r="E18" i="1"/>
  <c r="E34" i="1"/>
  <c r="D24" i="1"/>
  <c r="D40" i="1"/>
  <c r="E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50" i="1"/>
  <c r="C5" i="1"/>
  <c r="F54" i="1"/>
  <c r="H50" i="1"/>
  <c r="F76" i="1"/>
  <c r="E38" i="1"/>
  <c r="F66" i="1"/>
  <c r="F33" i="1"/>
  <c r="H51" i="1"/>
  <c r="E14" i="1"/>
  <c r="D25" i="1"/>
  <c r="D45" i="1"/>
  <c r="E58" i="1"/>
  <c r="F63" i="1"/>
  <c r="D69" i="1"/>
  <c r="E74" i="1"/>
  <c r="E79" i="1"/>
  <c r="E26" i="1"/>
  <c r="E21" i="1"/>
  <c r="F70" i="1"/>
  <c r="E16" i="1"/>
  <c r="D6" i="1"/>
  <c r="E55" i="1"/>
  <c r="E6" i="1"/>
  <c r="F47" i="1"/>
  <c r="D72" i="1"/>
  <c r="F17" i="1"/>
  <c r="E67" i="1"/>
  <c r="E30" i="1"/>
  <c r="D53" i="1"/>
  <c r="F14" i="1"/>
  <c r="F30" i="1"/>
  <c r="D36" i="1"/>
  <c r="E45" i="1"/>
  <c r="H49" i="1"/>
  <c r="E53" i="1"/>
  <c r="F58" i="1"/>
  <c r="D64" i="1"/>
  <c r="E69" i="1"/>
  <c r="F74" i="1"/>
  <c r="F79" i="1"/>
  <c r="D21" i="1"/>
  <c r="E70" i="1"/>
  <c r="F26" i="1"/>
  <c r="D11" i="1"/>
  <c r="D71" i="1"/>
  <c r="D22" i="1"/>
  <c r="F27" i="1"/>
  <c r="D77" i="1"/>
  <c r="F51" i="1"/>
  <c r="E12" i="1"/>
  <c r="G51" i="1"/>
  <c r="F48" i="1"/>
  <c r="D9" i="1"/>
  <c r="F35" i="1"/>
  <c r="E9" i="1"/>
  <c r="E25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D37" i="1"/>
  <c r="D16" i="1"/>
  <c r="D60" i="1"/>
  <c r="F21" i="1"/>
  <c r="D55" i="1"/>
  <c r="F16" i="1"/>
  <c r="D66" i="1"/>
  <c r="E22" i="1"/>
  <c r="D61" i="1"/>
  <c r="F6" i="1"/>
  <c r="F38" i="1"/>
  <c r="E28" i="1"/>
  <c r="E56" i="1"/>
  <c r="F56" i="1"/>
  <c r="F7" i="1"/>
  <c r="F19" i="1"/>
  <c r="G49" i="1"/>
  <c r="D20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<sst xmlns="http://schemas.openxmlformats.org/spreadsheetml/2006/main" count="16" uniqueCount="14">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</sst>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17" sqref="M17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3.7109375" style="2" bestFit="1" customWidth="1"/>
    <col min="5" max="5" width="24.855468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9.42578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42780000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Cardiff_City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83280000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I_Gueye</v>
      </c>
      <c r="E6" s="26" t="str">
        <f>IF(ISERROR(VLOOKUP(CONCATENATE($O$3,$A7),[2]DATA!$B$1:$G$2000,4,0)),"",VLOOKUP(CONCATENATE($O$3,$A7),[2]DATA!$B$1:$G$2000,4,0))</f>
        <v>Stoke_City</v>
      </c>
      <c r="F6" s="18">
        <f>IF(ISERROR(VLOOKUP(CONCATENATE($O$3,$A7),[2]DATA!$B$1:$G$2000,6,0)),"",VLOOKUP(CONCATENATE($O$3,$A7),[2]DATA!$B$1:$G$2000,6,0)/-1)</f>
        <v>-40000000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-22200000</v>
      </c>
      <c r="D7" s="26" t="str">
        <f>IF(ISERROR(VLOOKUP(CONCATENATE($O$3,$A8),[2]DATA!$B$1:$G$2000,3,0)),"",VLOOKUP(CONCATENATE($O$3,$A8),[2]DATA!$B$1:$G$2000,3,0))</f>
        <v>D_Zapata</v>
      </c>
      <c r="E7" s="26" t="str">
        <f>IF(ISERROR(VLOOKUP(CONCATENATE($O$3,$A8),[2]DATA!$B$1:$G$2000,4,0)),"",VLOOKUP(CONCATENATE($O$3,$A8),[2]DATA!$B$1:$G$2000,4,0))</f>
        <v>Blackburn_Rovers</v>
      </c>
      <c r="F7" s="18">
        <f>IF(ISERROR(VLOOKUP(CONCATENATE($O$3,$A8),[2]DATA!$B$1:$G$2000,6,0)),"",VLOOKUP(CONCATENATE($O$3,$A8),[2]DATA!$B$1:$G$2000,6,0)/-1)</f>
        <v>-55000000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M_Gotze</v>
      </c>
      <c r="E8" s="26" t="str">
        <f>IF(ISERROR(VLOOKUP(CONCATENATE($O$3,$A9),[2]DATA!$B$1:$G$2000,4,0)),"",VLOOKUP(CONCATENATE($O$3,$A9),[2]DATA!$B$1:$G$2000,4,0))</f>
        <v>Barcelona</v>
      </c>
      <c r="F8" s="18">
        <f>IF(ISERROR(VLOOKUP(CONCATENATE($O$3,$A9),[2]DATA!$B$1:$G$2000,6,0)),"",VLOOKUP(CONCATENATE($O$3,$A9),[2]DATA!$B$1:$G$2000,6,0)/-1)</f>
        <v>-65000000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S_Grippo</v>
      </c>
      <c r="E9" s="26" t="str">
        <f>IF(ISERROR(VLOOKUP(CONCATENATE($O$3,$A10),[2]DATA!$B$1:$G$2000,4,0)),"",VLOOKUP(CONCATENATE($O$3,$A10),[2]DATA!$B$1:$G$2000,4,0))</f>
        <v>Barcelona</v>
      </c>
      <c r="F9" s="18">
        <f>IF(ISERROR(VLOOKUP(CONCATENATE($O$3,$A10),[2]DATA!$B$1:$G$2000,6,0)),"",VLOOKUP(CONCATENATE($O$3,$A10),[2]DATA!$B$1:$G$2000,6,0)/-1)</f>
        <v>-5000000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44000000</v>
      </c>
      <c r="D10" s="26" t="str">
        <f>IF(ISERROR(VLOOKUP(CONCATENATE($O$3,$A11),[2]DATA!$B$1:$G$2000,3,0)),"",VLOOKUP(CONCATENATE($O$3,$A11),[2]DATA!$B$1:$G$2000,3,0))</f>
        <v>M_Gonalons</v>
      </c>
      <c r="E10" s="26" t="str">
        <f>IF(ISERROR(VLOOKUP(CONCATENATE($O$3,$A11),[2]DATA!$B$1:$G$2000,4,0)),"",VLOOKUP(CONCATENATE($O$3,$A11),[2]DATA!$B$1:$G$2000,4,0))</f>
        <v>Borussia_Dortmund</v>
      </c>
      <c r="F10" s="18">
        <f>IF(ISERROR(VLOOKUP(CONCATENATE($O$3,$A11),[2]DATA!$B$1:$G$2000,6,0)),"",VLOOKUP(CONCATENATE($O$3,$A11),[2]DATA!$B$1:$G$2000,6,0)/-1)</f>
        <v>-38000000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-22400000</v>
      </c>
      <c r="D11" s="26" t="str">
        <f>IF(ISERROR(VLOOKUP(CONCATENATE($O$3,$A12),[2]DATA!$B$1:$G$2000,3,0)),"",VLOOKUP(CONCATENATE($O$3,$A12),[2]DATA!$B$1:$G$2000,3,0))</f>
        <v>M_Watkins</v>
      </c>
      <c r="E11" s="26" t="str">
        <f>IF(ISERROR(VLOOKUP(CONCATENATE($O$3,$A12),[2]DATA!$B$1:$G$2000,4,0)),"",VLOOKUP(CONCATENATE($O$3,$A12),[2]DATA!$B$1:$G$2000,4,0))</f>
        <v>Eintracht_Frankfurt</v>
      </c>
      <c r="F11" s="18">
        <f>IF(ISERROR(VLOOKUP(CONCATENATE($O$3,$A12),[2]DATA!$B$1:$G$2000,6,0)),"",VLOOKUP(CONCATENATE($O$3,$A12),[2]DATA!$B$1:$G$2000,6,0)/-1)</f>
        <v>-1000000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-39900000</v>
      </c>
      <c r="D12" s="26" t="str">
        <f>IF(ISERROR(VLOOKUP(CONCATENATE($O$3,$A13),[2]DATA!$B$1:$G$2000,3,0)),"",VLOOKUP(CONCATENATE($O$3,$A13),[2]DATA!$B$1:$G$2000,3,0))</f>
        <v>B_Douglas</v>
      </c>
      <c r="E12" s="26" t="str">
        <f>IF(ISERROR(VLOOKUP(CONCATENATE($O$3,$A13),[2]DATA!$B$1:$G$2000,4,0)),"",VLOOKUP(CONCATENATE($O$3,$A13),[2]DATA!$B$1:$G$2000,4,0))</f>
        <v>Celtic</v>
      </c>
      <c r="F12" s="18">
        <f>IF(ISERROR(VLOOKUP(CONCATENATE($O$3,$A13),[2]DATA!$B$1:$G$2000,6,0)),"",VLOOKUP(CONCATENATE($O$3,$A13),[2]DATA!$B$1:$G$2000,6,0)/-1)</f>
        <v>-5000000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T_Lemar</v>
      </c>
      <c r="E13" s="26" t="str">
        <f>IF(ISERROR(VLOOKUP(CONCATENATE($O$3,$A14),[2]DATA!$B$1:$G$2000,4,0)),"",VLOOKUP(CONCATENATE($O$3,$A14),[2]DATA!$B$1:$G$2000,4,0))</f>
        <v>Celtic</v>
      </c>
      <c r="F13" s="18">
        <f>IF(ISERROR(VLOOKUP(CONCATENATE($O$3,$A14),[2]DATA!$B$1:$G$2000,6,0)),"",VLOOKUP(CONCATENATE($O$3,$A14),[2]DATA!$B$1:$G$2000,6,0)/-1)</f>
        <v>-70000000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N_Otamendi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-20000000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J_Worrall</v>
      </c>
      <c r="E15" s="26" t="str">
        <f>IF(ISERROR(VLOOKUP(CONCATENATE($O$3,$A16),[2]DATA!$B$1:$G$2000,4,0)),"",VLOOKUP(CONCATENATE($O$3,$A16),[2]DATA!$B$1:$G$2000,4,0))</f>
        <v>Nottingham_Forest</v>
      </c>
      <c r="F15" s="18">
        <f>IF(ISERROR(VLOOKUP(CONCATENATE($O$3,$A16),[2]DATA!$B$1:$G$2000,6,0)),"",VLOOKUP(CONCATENATE($O$3,$A16),[2]DATA!$B$1:$G$2000,6,0)/-1)</f>
        <v>-31000000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A_El_Ghazi</v>
      </c>
      <c r="E45" s="18" t="str">
        <f>IF(ISERROR(VLOOKUP(CONCATENATE($O$3,$A7),[2]DATA!$A$1:$G$20000,6,0)),"",VLOOKUP(CONCATENATE($O$3,$A7),[2]DATA!$A$1:$G$2000,6,0))</f>
        <v>Stoke_City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T_Kroos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140000000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R_Wintle</v>
      </c>
      <c r="E47" s="18" t="str">
        <f>IF(ISERROR(VLOOKUP(CONCATENATE($O$3,$A9),[2]DATA!$A$1:$G$20000,6,0)),"",VLOOKUP(CONCATENATE($O$3,$A9),[2]DATA!$A$1:$G$2000,6,0))</f>
        <v>Eintracht_Frankfurt</v>
      </c>
      <c r="F47" s="18">
        <f>IF(ISERROR(VLOOKUP(CONCATENATE($O$3,$A9),[2]DATA!$A$1:$G$20000,7,0)),"",VLOOKUP(CONCATENATE($O$3,$A9),[2]DATA!$A$1:$G$2000,7,0))</f>
        <v>31000000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C_Nelson</v>
      </c>
      <c r="E48" s="18" t="str">
        <f>IF(ISERROR(VLOOKUP(CONCATENATE($O$3,$A10),[2]DATA!$A$1:$G$20000,6,0)),"",VLOOKUP(CONCATENATE($O$3,$A10),[2]DATA!$A$1:$G$2000,6,0))</f>
        <v>Newcastle_United</v>
      </c>
      <c r="F48" s="18">
        <f>IF(ISERROR(VLOOKUP(CONCATENATE($O$3,$A10),[2]DATA!$A$1:$G$20000,7,0)),"",VLOOKUP(CONCATENATE($O$3,$A10),[2]DATA!$A$1:$G$2000,7,0))</f>
        <v>4500000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J_Simpson</v>
      </c>
      <c r="E49" s="18" t="str">
        <f>IF(ISERROR(VLOOKUP(CONCATENATE($O$3,$A11),[2]DATA!$A$1:$G$20000,6,0)),"",VLOOKUP(CONCATENATE($O$3,$A11),[2]DATA!$A$1:$G$2000,6,0))</f>
        <v>Inter_Milan</v>
      </c>
      <c r="F49" s="18">
        <f>IF(ISERROR(VLOOKUP(CONCATENATE($O$3,$A11),[2]DATA!$A$1:$G$20000,7,0)),"",VLOOKUP(CONCATENATE($O$3,$A11),[2]DATA!$A$1:$G$2000,7,0))</f>
        <v>4500000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C_Richards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15000000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C_Budescu</v>
      </c>
      <c r="E51" s="18" t="str">
        <f>IF(ISERROR(VLOOKUP(CONCATENATE($O$3,$A13),[2]DATA!$A$1:$G$20000,6,0)),"",VLOOKUP(CONCATENATE($O$3,$A13),[2]DATA!$A$1:$G$2000,6,0))</f>
        <v>Stoke_City</v>
      </c>
      <c r="F51" s="18">
        <f>IF(ISERROR(VLOOKUP(CONCATENATE($O$3,$A13),[2]DATA!$A$1:$G$20000,7,0)),"",VLOOKUP(CONCATENATE($O$3,$A13),[2]DATA!$A$1:$G$2000,7,0))</f>
        <v>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S_Klaiber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4000000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C_ODowda</v>
      </c>
      <c r="E53" s="18" t="str">
        <f>IF(ISERROR(VLOOKUP(CONCATENATE($O$3,$A15),[2]DATA!$A$1:$G$20000,6,0)),"",VLOOKUP(CONCATENATE($O$3,$A15),[2]DATA!$A$1:$G$2000,6,0))</f>
        <v>Southampton</v>
      </c>
      <c r="F53" s="18">
        <f>IF(ISERROR(VLOOKUP(CONCATENATE($O$3,$A15),[2]DATA!$A$1:$G$20000,7,0)),"",VLOOKUP(CONCATENATE($O$3,$A15),[2]DATA!$A$1:$G$2000,7,0))</f>
        <v>4100000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N_Otamendi</v>
      </c>
      <c r="E54" s="18" t="str">
        <f>IF(ISERROR(VLOOKUP(CONCATENATE($O$3,$A16),[2]DATA!$A$1:$G$20000,6,0)),"",VLOOKUP(CONCATENATE($O$3,$A16),[2]DATA!$A$1:$G$2000,6,0))</f>
        <v>Manchester_City</v>
      </c>
      <c r="F54" s="18">
        <f>IF(ISERROR(VLOOKUP(CONCATENATE($O$3,$A16),[2]DATA!$A$1:$G$20000,7,0)),"",VLOOKUP(CONCATENATE($O$3,$A16),[2]DATA!$A$1:$G$2000,7,0))</f>
        <v>24000000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S_Ojo</v>
      </c>
      <c r="E55" s="18" t="str">
        <f>IF(ISERROR(VLOOKUP(CONCATENATE($O$3,$A17),[2]DATA!$A$1:$G$20000,6,0)),"",VLOOKUP(CONCATENATE($O$3,$A17),[2]DATA!$A$1:$G$2000,6,0))</f>
        <v>Free_List</v>
      </c>
      <c r="F55" s="18">
        <f>IF(ISERROR(VLOOKUP(CONCATENATE($O$3,$A17),[2]DATA!$A$1:$G$20000,7,0)),"",VLOOKUP(CONCATENATE($O$3,$A17),[2]DATA!$A$1:$G$2000,7,0))</f>
        <v>8000000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7232" divId="car_27232" sourceType="range" sourceRef="B1:F79" destinationFile="C:\Users\jbank\Desktop\FFO-2Stuff\Finances\conf\ca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2023-10-26T19:28:23Z</dcterms:modified>
</cp:coreProperties>
</file>