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72091847-20A5-4A74-BF7B-FF0550BEDACF}" xr6:coauthVersionLast="47" xr6:coauthVersionMax="47" xr10:uidLastSave="{00000000-0000-0000-0000-000000000000}"/>
  <bookViews>
    <workbookView xWindow="2805" yWindow="280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55" i="1" s="1"/>
  <c r="E59" i="1" l="1"/>
  <c r="F185" i="1"/>
  <c r="F89" i="1"/>
  <c r="E249" i="1"/>
  <c r="E185" i="1"/>
  <c r="D116" i="1"/>
  <c r="D201" i="1"/>
  <c r="F99" i="1"/>
  <c r="D190" i="1"/>
  <c r="D158" i="1"/>
  <c r="F152" i="1"/>
  <c r="E147" i="1"/>
  <c r="D142" i="1"/>
  <c r="F136" i="1"/>
  <c r="E131" i="1"/>
  <c r="D126" i="1"/>
  <c r="F120" i="1"/>
  <c r="E115" i="1"/>
  <c r="D110" i="1"/>
  <c r="F104" i="1"/>
  <c r="E99" i="1"/>
  <c r="D94" i="1"/>
  <c r="F88" i="1"/>
  <c r="E80" i="1"/>
  <c r="D75" i="1"/>
  <c r="F69" i="1"/>
  <c r="E64" i="1"/>
  <c r="D59" i="1"/>
  <c r="D175" i="1"/>
  <c r="E100" i="1"/>
  <c r="F222" i="1"/>
  <c r="D180" i="1"/>
  <c r="E121" i="1"/>
  <c r="E190" i="1"/>
  <c r="E75" i="1"/>
  <c r="D206" i="1"/>
  <c r="E216" i="1"/>
  <c r="D179" i="1"/>
  <c r="E168" i="1"/>
  <c r="E136" i="1"/>
  <c r="F125" i="1"/>
  <c r="D115" i="1"/>
  <c r="F109" i="1"/>
  <c r="E104" i="1"/>
  <c r="D99" i="1"/>
  <c r="F93" i="1"/>
  <c r="E88" i="1"/>
  <c r="D80" i="1"/>
  <c r="F74" i="1"/>
  <c r="E69" i="1"/>
  <c r="D64" i="1"/>
  <c r="F58" i="1"/>
  <c r="D223" i="1"/>
  <c r="F169" i="1"/>
  <c r="E116" i="1"/>
  <c r="E233" i="1"/>
  <c r="F158" i="1"/>
  <c r="E89" i="1"/>
  <c r="D185" i="1"/>
  <c r="D70" i="1"/>
  <c r="F200" i="1"/>
  <c r="F237" i="1"/>
  <c r="F173" i="1"/>
  <c r="E120" i="1"/>
  <c r="D248" i="1"/>
  <c r="F242" i="1"/>
  <c r="E237" i="1"/>
  <c r="D232" i="1"/>
  <c r="F226" i="1"/>
  <c r="E221" i="1"/>
  <c r="D216" i="1"/>
  <c r="F210" i="1"/>
  <c r="E205" i="1"/>
  <c r="D200" i="1"/>
  <c r="F194" i="1"/>
  <c r="E189" i="1"/>
  <c r="D184" i="1"/>
  <c r="F178" i="1"/>
  <c r="E173" i="1"/>
  <c r="D168" i="1"/>
  <c r="F162" i="1"/>
  <c r="E157" i="1"/>
  <c r="D152" i="1"/>
  <c r="F146" i="1"/>
  <c r="E141" i="1"/>
  <c r="D136" i="1"/>
  <c r="F130" i="1"/>
  <c r="E125" i="1"/>
  <c r="D120" i="1"/>
  <c r="F114" i="1"/>
  <c r="E109" i="1"/>
  <c r="D104" i="1"/>
  <c r="F98" i="1"/>
  <c r="E93" i="1"/>
  <c r="D88" i="1"/>
  <c r="F79" i="1"/>
  <c r="E74" i="1"/>
  <c r="D69" i="1"/>
  <c r="F63" i="1"/>
  <c r="E58" i="1"/>
  <c r="F201" i="1"/>
  <c r="D127" i="1"/>
  <c r="E65" i="1"/>
  <c r="F206" i="1"/>
  <c r="F142" i="1"/>
  <c r="F59" i="1"/>
  <c r="F227" i="1"/>
  <c r="E174" i="1"/>
  <c r="F131" i="1"/>
  <c r="E126" i="1"/>
  <c r="E227" i="1"/>
  <c r="D174" i="1"/>
  <c r="F189" i="1"/>
  <c r="F141" i="1"/>
  <c r="E242" i="1"/>
  <c r="D221" i="1"/>
  <c r="F199" i="1"/>
  <c r="F183" i="1"/>
  <c r="E178" i="1"/>
  <c r="D173" i="1"/>
  <c r="D157" i="1"/>
  <c r="D141" i="1"/>
  <c r="F135" i="1"/>
  <c r="E130" i="1"/>
  <c r="D125" i="1"/>
  <c r="F119" i="1"/>
  <c r="E114" i="1"/>
  <c r="D109" i="1"/>
  <c r="F103" i="1"/>
  <c r="E98" i="1"/>
  <c r="D93" i="1"/>
  <c r="F87" i="1"/>
  <c r="E79" i="1"/>
  <c r="D74" i="1"/>
  <c r="F68" i="1"/>
  <c r="E63" i="1"/>
  <c r="D58" i="1"/>
  <c r="E244" i="1"/>
  <c r="F217" i="1"/>
  <c r="D159" i="1"/>
  <c r="D111" i="1"/>
  <c r="F238" i="1"/>
  <c r="E153" i="1"/>
  <c r="E70" i="1"/>
  <c r="F211" i="1"/>
  <c r="F147" i="1"/>
  <c r="D105" i="1"/>
  <c r="E211" i="1"/>
  <c r="E232" i="1"/>
  <c r="D163" i="1"/>
  <c r="F247" i="1"/>
  <c r="D205" i="1"/>
  <c r="F167" i="1"/>
  <c r="E247" i="1"/>
  <c r="D242" i="1"/>
  <c r="F236" i="1"/>
  <c r="E231" i="1"/>
  <c r="D226" i="1"/>
  <c r="F220" i="1"/>
  <c r="E215" i="1"/>
  <c r="D210" i="1"/>
  <c r="F204" i="1"/>
  <c r="E199" i="1"/>
  <c r="D194" i="1"/>
  <c r="F188" i="1"/>
  <c r="E183" i="1"/>
  <c r="D178" i="1"/>
  <c r="F172" i="1"/>
  <c r="E167" i="1"/>
  <c r="D162" i="1"/>
  <c r="F156" i="1"/>
  <c r="E151" i="1"/>
  <c r="D146" i="1"/>
  <c r="F140" i="1"/>
  <c r="E135" i="1"/>
  <c r="D130" i="1"/>
  <c r="F124" i="1"/>
  <c r="E119" i="1"/>
  <c r="D114" i="1"/>
  <c r="F108" i="1"/>
  <c r="E103" i="1"/>
  <c r="D98" i="1"/>
  <c r="F92" i="1"/>
  <c r="E87" i="1"/>
  <c r="D79" i="1"/>
  <c r="F73" i="1"/>
  <c r="E68" i="1"/>
  <c r="D63" i="1"/>
  <c r="F57" i="1"/>
  <c r="F249" i="1"/>
  <c r="E196" i="1"/>
  <c r="F137" i="1"/>
  <c r="D95" i="1"/>
  <c r="D212" i="1"/>
  <c r="D148" i="1"/>
  <c r="D84" i="1"/>
  <c r="E222" i="1"/>
  <c r="D137" i="1"/>
  <c r="F80" i="1"/>
  <c r="F232" i="1"/>
  <c r="E195" i="1"/>
  <c r="F205" i="1"/>
  <c r="D131" i="1"/>
  <c r="E226" i="1"/>
  <c r="D189" i="1"/>
  <c r="E162" i="1"/>
  <c r="D247" i="1"/>
  <c r="F241" i="1"/>
  <c r="E236" i="1"/>
  <c r="D231" i="1"/>
  <c r="F225" i="1"/>
  <c r="E220" i="1"/>
  <c r="D215" i="1"/>
  <c r="F209" i="1"/>
  <c r="E204" i="1"/>
  <c r="D199" i="1"/>
  <c r="F193" i="1"/>
  <c r="E188" i="1"/>
  <c r="D183" i="1"/>
  <c r="F177" i="1"/>
  <c r="E172" i="1"/>
  <c r="D167" i="1"/>
  <c r="F161" i="1"/>
  <c r="E156" i="1"/>
  <c r="D151" i="1"/>
  <c r="F145" i="1"/>
  <c r="E140" i="1"/>
  <c r="D135" i="1"/>
  <c r="F129" i="1"/>
  <c r="E124" i="1"/>
  <c r="D119" i="1"/>
  <c r="F113" i="1"/>
  <c r="E108" i="1"/>
  <c r="D103" i="1"/>
  <c r="F97" i="1"/>
  <c r="E92" i="1"/>
  <c r="D87" i="1"/>
  <c r="F78" i="1"/>
  <c r="E73" i="1"/>
  <c r="D68" i="1"/>
  <c r="F62" i="1"/>
  <c r="E57" i="1"/>
  <c r="D239" i="1"/>
  <c r="D191" i="1"/>
  <c r="E132" i="1"/>
  <c r="F105" i="1"/>
  <c r="D244" i="1"/>
  <c r="D164" i="1"/>
  <c r="D65" i="1"/>
  <c r="D217" i="1"/>
  <c r="E158" i="1"/>
  <c r="E110" i="1"/>
  <c r="F248" i="1"/>
  <c r="F184" i="1"/>
  <c r="D195" i="1"/>
  <c r="D147" i="1"/>
  <c r="F231" i="1"/>
  <c r="E194" i="1"/>
  <c r="F151" i="1"/>
  <c r="F246" i="1"/>
  <c r="E241" i="1"/>
  <c r="D236" i="1"/>
  <c r="F230" i="1"/>
  <c r="E225" i="1"/>
  <c r="D220" i="1"/>
  <c r="F214" i="1"/>
  <c r="E209" i="1"/>
  <c r="D204" i="1"/>
  <c r="F198" i="1"/>
  <c r="E193" i="1"/>
  <c r="D188" i="1"/>
  <c r="F182" i="1"/>
  <c r="E177" i="1"/>
  <c r="D172" i="1"/>
  <c r="F166" i="1"/>
  <c r="E161" i="1"/>
  <c r="D156" i="1"/>
  <c r="F150" i="1"/>
  <c r="E145" i="1"/>
  <c r="D140" i="1"/>
  <c r="F134" i="1"/>
  <c r="E129" i="1"/>
  <c r="D124" i="1"/>
  <c r="F118" i="1"/>
  <c r="E113" i="1"/>
  <c r="D108" i="1"/>
  <c r="F102" i="1"/>
  <c r="E97" i="1"/>
  <c r="D92" i="1"/>
  <c r="F86" i="1"/>
  <c r="E78" i="1"/>
  <c r="D73" i="1"/>
  <c r="F67" i="1"/>
  <c r="E62" i="1"/>
  <c r="D57" i="1"/>
  <c r="F233" i="1"/>
  <c r="E148" i="1"/>
  <c r="F70" i="1"/>
  <c r="D196" i="1"/>
  <c r="E137" i="1"/>
  <c r="D100" i="1"/>
  <c r="F179" i="1"/>
  <c r="F64" i="1"/>
  <c r="F216" i="1"/>
  <c r="F221" i="1"/>
  <c r="F157" i="1"/>
  <c r="F215" i="1"/>
  <c r="E146" i="1"/>
  <c r="E246" i="1"/>
  <c r="D241" i="1"/>
  <c r="F235" i="1"/>
  <c r="E230" i="1"/>
  <c r="D225" i="1"/>
  <c r="F219" i="1"/>
  <c r="E214" i="1"/>
  <c r="D209" i="1"/>
  <c r="F203" i="1"/>
  <c r="E198" i="1"/>
  <c r="D193" i="1"/>
  <c r="F187" i="1"/>
  <c r="E182" i="1"/>
  <c r="D177" i="1"/>
  <c r="F171" i="1"/>
  <c r="E166" i="1"/>
  <c r="D161" i="1"/>
  <c r="F155" i="1"/>
  <c r="E150" i="1"/>
  <c r="D145" i="1"/>
  <c r="F139" i="1"/>
  <c r="E134" i="1"/>
  <c r="D129" i="1"/>
  <c r="F123" i="1"/>
  <c r="E118" i="1"/>
  <c r="D113" i="1"/>
  <c r="F107" i="1"/>
  <c r="E102" i="1"/>
  <c r="D97" i="1"/>
  <c r="F91" i="1"/>
  <c r="E86" i="1"/>
  <c r="D78" i="1"/>
  <c r="F72" i="1"/>
  <c r="E67" i="1"/>
  <c r="D62" i="1"/>
  <c r="F56" i="1"/>
  <c r="E180" i="1"/>
  <c r="E84" i="1"/>
  <c r="E217" i="1"/>
  <c r="F174" i="1"/>
  <c r="F110" i="1"/>
  <c r="D233" i="1"/>
  <c r="D169" i="1"/>
  <c r="E94" i="1"/>
  <c r="D222" i="1"/>
  <c r="D227" i="1"/>
  <c r="E152" i="1"/>
  <c r="D237" i="1"/>
  <c r="E210" i="1"/>
  <c r="D246" i="1"/>
  <c r="F240" i="1"/>
  <c r="E235" i="1"/>
  <c r="D230" i="1"/>
  <c r="F224" i="1"/>
  <c r="E219" i="1"/>
  <c r="D214" i="1"/>
  <c r="F208" i="1"/>
  <c r="E203" i="1"/>
  <c r="D198" i="1"/>
  <c r="F192" i="1"/>
  <c r="E187" i="1"/>
  <c r="D182" i="1"/>
  <c r="F176" i="1"/>
  <c r="E171" i="1"/>
  <c r="D166" i="1"/>
  <c r="F160" i="1"/>
  <c r="E155" i="1"/>
  <c r="D150" i="1"/>
  <c r="F144" i="1"/>
  <c r="E139" i="1"/>
  <c r="D134" i="1"/>
  <c r="F128" i="1"/>
  <c r="E123" i="1"/>
  <c r="D118" i="1"/>
  <c r="F112" i="1"/>
  <c r="E107" i="1"/>
  <c r="D102" i="1"/>
  <c r="F96" i="1"/>
  <c r="E91" i="1"/>
  <c r="D86" i="1"/>
  <c r="F77" i="1"/>
  <c r="E72" i="1"/>
  <c r="D67" i="1"/>
  <c r="F61" i="1"/>
  <c r="E56" i="1"/>
  <c r="F229" i="1"/>
  <c r="D203" i="1"/>
  <c r="F181" i="1"/>
  <c r="D171" i="1"/>
  <c r="E160" i="1"/>
  <c r="D139" i="1"/>
  <c r="F133" i="1"/>
  <c r="E128" i="1"/>
  <c r="D123" i="1"/>
  <c r="F117" i="1"/>
  <c r="E112" i="1"/>
  <c r="D107" i="1"/>
  <c r="F101" i="1"/>
  <c r="E96" i="1"/>
  <c r="D91" i="1"/>
  <c r="F85" i="1"/>
  <c r="E77" i="1"/>
  <c r="D72" i="1"/>
  <c r="F66" i="1"/>
  <c r="E61" i="1"/>
  <c r="D56" i="1"/>
  <c r="E212" i="1"/>
  <c r="E164" i="1"/>
  <c r="F121" i="1"/>
  <c r="D228" i="1"/>
  <c r="E169" i="1"/>
  <c r="E105" i="1"/>
  <c r="D249" i="1"/>
  <c r="F163" i="1"/>
  <c r="D89" i="1"/>
  <c r="E163" i="1"/>
  <c r="E248" i="1"/>
  <c r="D211" i="1"/>
  <c r="D235" i="1"/>
  <c r="F213" i="1"/>
  <c r="D187" i="1"/>
  <c r="F149" i="1"/>
  <c r="E245" i="1"/>
  <c r="F234" i="1"/>
  <c r="E229" i="1"/>
  <c r="D224" i="1"/>
  <c r="F218" i="1"/>
  <c r="E213" i="1"/>
  <c r="D208" i="1"/>
  <c r="F202" i="1"/>
  <c r="E197" i="1"/>
  <c r="D192" i="1"/>
  <c r="F186" i="1"/>
  <c r="E181" i="1"/>
  <c r="D176" i="1"/>
  <c r="F170" i="1"/>
  <c r="E165" i="1"/>
  <c r="D160" i="1"/>
  <c r="F154" i="1"/>
  <c r="E149" i="1"/>
  <c r="D144" i="1"/>
  <c r="F138" i="1"/>
  <c r="E133" i="1"/>
  <c r="D128" i="1"/>
  <c r="F122" i="1"/>
  <c r="E117" i="1"/>
  <c r="D112" i="1"/>
  <c r="F106" i="1"/>
  <c r="E101" i="1"/>
  <c r="D96" i="1"/>
  <c r="F90" i="1"/>
  <c r="E85" i="1"/>
  <c r="D77" i="1"/>
  <c r="F71" i="1"/>
  <c r="E66" i="1"/>
  <c r="D61" i="1"/>
  <c r="F55" i="1"/>
  <c r="E228" i="1"/>
  <c r="F153" i="1"/>
  <c r="D60" i="1"/>
  <c r="E201" i="1"/>
  <c r="D132" i="1"/>
  <c r="F75" i="1"/>
  <c r="F243" i="1"/>
  <c r="E206" i="1"/>
  <c r="E142" i="1"/>
  <c r="D121" i="1"/>
  <c r="D238" i="1"/>
  <c r="F168" i="1"/>
  <c r="D243" i="1"/>
  <c r="E200" i="1"/>
  <c r="F245" i="1"/>
  <c r="D219" i="1"/>
  <c r="F197" i="1"/>
  <c r="E176" i="1"/>
  <c r="D155" i="1"/>
  <c r="F250" i="1"/>
  <c r="D240" i="1"/>
  <c r="E250" i="1"/>
  <c r="D245" i="1"/>
  <c r="F239" i="1"/>
  <c r="E234" i="1"/>
  <c r="D229" i="1"/>
  <c r="F223" i="1"/>
  <c r="E218" i="1"/>
  <c r="D213" i="1"/>
  <c r="F207" i="1"/>
  <c r="E202" i="1"/>
  <c r="D197" i="1"/>
  <c r="F191" i="1"/>
  <c r="E186" i="1"/>
  <c r="D181" i="1"/>
  <c r="F175" i="1"/>
  <c r="E170" i="1"/>
  <c r="D165" i="1"/>
  <c r="F159" i="1"/>
  <c r="E154" i="1"/>
  <c r="D149" i="1"/>
  <c r="F143" i="1"/>
  <c r="E138" i="1"/>
  <c r="D133" i="1"/>
  <c r="F127" i="1"/>
  <c r="E122" i="1"/>
  <c r="D117" i="1"/>
  <c r="F111" i="1"/>
  <c r="E106" i="1"/>
  <c r="D101" i="1"/>
  <c r="F95" i="1"/>
  <c r="E90" i="1"/>
  <c r="D85" i="1"/>
  <c r="F76" i="1"/>
  <c r="E71" i="1"/>
  <c r="D66" i="1"/>
  <c r="F60" i="1"/>
  <c r="E55" i="1"/>
  <c r="D207" i="1"/>
  <c r="D143" i="1"/>
  <c r="D76" i="1"/>
  <c r="F190" i="1"/>
  <c r="F126" i="1"/>
  <c r="F94" i="1"/>
  <c r="E238" i="1"/>
  <c r="F195" i="1"/>
  <c r="D153" i="1"/>
  <c r="F115" i="1"/>
  <c r="E243" i="1"/>
  <c r="E179" i="1"/>
  <c r="E184" i="1"/>
  <c r="E240" i="1"/>
  <c r="E224" i="1"/>
  <c r="E208" i="1"/>
  <c r="E192" i="1"/>
  <c r="F165" i="1"/>
  <c r="E144" i="1"/>
  <c r="D250" i="1"/>
  <c r="F244" i="1"/>
  <c r="E239" i="1"/>
  <c r="D234" i="1"/>
  <c r="F228" i="1"/>
  <c r="E223" i="1"/>
  <c r="D218" i="1"/>
  <c r="F212" i="1"/>
  <c r="E207" i="1"/>
  <c r="D202" i="1"/>
  <c r="F196" i="1"/>
  <c r="E191" i="1"/>
  <c r="D186" i="1"/>
  <c r="F180" i="1"/>
  <c r="E175" i="1"/>
  <c r="D170" i="1"/>
  <c r="F164" i="1"/>
  <c r="E159" i="1"/>
  <c r="D154" i="1"/>
  <c r="F148" i="1"/>
  <c r="E143" i="1"/>
  <c r="D138" i="1"/>
  <c r="F132" i="1"/>
  <c r="E127" i="1"/>
  <c r="D122" i="1"/>
  <c r="F116" i="1"/>
  <c r="E111" i="1"/>
  <c r="D106" i="1"/>
  <c r="F100" i="1"/>
  <c r="E95" i="1"/>
  <c r="D90" i="1"/>
  <c r="F84" i="1"/>
  <c r="E76" i="1"/>
  <c r="D71" i="1"/>
  <c r="F65" i="1"/>
  <c r="E60" i="1"/>
  <c r="F83" i="1"/>
  <c r="E46" i="1"/>
  <c r="F51" i="1"/>
  <c r="D16" i="1"/>
  <c r="E21" i="1"/>
  <c r="F26" i="1"/>
  <c r="D32" i="1"/>
  <c r="E37" i="1"/>
  <c r="D42" i="1"/>
  <c r="F27" i="1"/>
  <c r="E40" i="1"/>
  <c r="F24" i="1"/>
  <c r="D20" i="1"/>
  <c r="F20" i="1"/>
  <c r="E83" i="1"/>
  <c r="F46" i="1"/>
  <c r="D52" i="1"/>
  <c r="E16" i="1"/>
  <c r="F21" i="1"/>
  <c r="D27" i="1"/>
  <c r="E32" i="1"/>
  <c r="F37" i="1"/>
  <c r="E47" i="1"/>
  <c r="E22" i="1"/>
  <c r="E38" i="1"/>
  <c r="F54" i="1"/>
  <c r="E30" i="1"/>
  <c r="F30" i="1"/>
  <c r="F15" i="1"/>
  <c r="D83" i="1"/>
  <c r="D47" i="1"/>
  <c r="E52" i="1"/>
  <c r="F16" i="1"/>
  <c r="D22" i="1"/>
  <c r="E27" i="1"/>
  <c r="F32" i="1"/>
  <c r="D38" i="1"/>
  <c r="F52" i="1"/>
  <c r="D33" i="1"/>
  <c r="E24" i="1"/>
  <c r="E19" i="1"/>
  <c r="D26" i="1"/>
  <c r="D17" i="1"/>
  <c r="E49" i="1"/>
  <c r="D30" i="1"/>
  <c r="F25" i="1"/>
  <c r="E42" i="1"/>
  <c r="F47" i="1"/>
  <c r="D53" i="1"/>
  <c r="E17" i="1"/>
  <c r="F22" i="1"/>
  <c r="D28" i="1"/>
  <c r="E33" i="1"/>
  <c r="F38" i="1"/>
  <c r="F28" i="1"/>
  <c r="E43" i="1"/>
  <c r="F23" i="1"/>
  <c r="E29" i="1"/>
  <c r="D40" i="1"/>
  <c r="D44" i="1"/>
  <c r="E35" i="1"/>
  <c r="F35" i="1"/>
  <c r="E50" i="1"/>
  <c r="D15" i="1"/>
  <c r="F45" i="1"/>
  <c r="E51" i="1"/>
  <c r="F42" i="1"/>
  <c r="D48" i="1"/>
  <c r="E53" i="1"/>
  <c r="F17" i="1"/>
  <c r="D23" i="1"/>
  <c r="E28" i="1"/>
  <c r="F33" i="1"/>
  <c r="D39" i="1"/>
  <c r="D18" i="1"/>
  <c r="D34" i="1"/>
  <c r="D54" i="1"/>
  <c r="E34" i="1"/>
  <c r="D49" i="1"/>
  <c r="D19" i="1"/>
  <c r="F44" i="1"/>
  <c r="F50" i="1"/>
  <c r="D51" i="1"/>
  <c r="E26" i="1"/>
  <c r="D43" i="1"/>
  <c r="E48" i="1"/>
  <c r="F53" i="1"/>
  <c r="E23" i="1"/>
  <c r="E39" i="1"/>
  <c r="E18" i="1"/>
  <c r="F39" i="1"/>
  <c r="E54" i="1"/>
  <c r="F29" i="1"/>
  <c r="D50" i="1"/>
  <c r="E15" i="1"/>
  <c r="D37" i="1"/>
  <c r="F48" i="1"/>
  <c r="D29" i="1"/>
  <c r="D24" i="1"/>
  <c r="F34" i="1"/>
  <c r="D35" i="1"/>
  <c r="F40" i="1"/>
  <c r="D25" i="1"/>
  <c r="D45" i="1"/>
  <c r="E20" i="1"/>
  <c r="F43" i="1"/>
  <c r="F18" i="1"/>
  <c r="F49" i="1"/>
  <c r="F19" i="1"/>
  <c r="E41" i="1"/>
  <c r="F41" i="1"/>
  <c r="D36" i="1"/>
  <c r="D31" i="1"/>
  <c r="F31" i="1"/>
  <c r="E44" i="1"/>
  <c r="D41" i="1"/>
  <c r="E25" i="1"/>
  <c r="E36" i="1"/>
  <c r="E31" i="1"/>
  <c r="E45" i="1"/>
  <c r="F36" i="1"/>
  <c r="D21" i="1"/>
  <c r="D46" i="1"/>
  <c r="C11" i="1"/>
  <c r="C10" i="1"/>
  <c r="E10" i="1"/>
  <c r="C6" i="1"/>
  <c r="F14" i="1"/>
  <c r="C5" i="1"/>
  <c r="E6" i="1"/>
  <c r="F11" i="1"/>
  <c r="E11" i="1"/>
  <c r="F6" i="1"/>
  <c r="D7" i="1"/>
  <c r="E12" i="1"/>
  <c r="E9" i="1"/>
  <c r="H49" i="1"/>
  <c r="D6" i="1"/>
  <c r="E7" i="1"/>
  <c r="F12" i="1"/>
  <c r="H51" i="1"/>
  <c r="F10" i="1"/>
  <c r="D11" i="1"/>
  <c r="H50" i="1"/>
  <c r="D12" i="1"/>
  <c r="F7" i="1"/>
  <c r="D13" i="1"/>
  <c r="E13" i="1"/>
  <c r="F13" i="1"/>
  <c r="F8" i="1"/>
  <c r="D14" i="1"/>
  <c r="H52" i="1"/>
  <c r="D8" i="1"/>
  <c r="E8" i="1"/>
  <c r="D9" i="1"/>
  <c r="E14" i="1"/>
  <c r="F9" i="1"/>
  <c r="D10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<sst xmlns="http://schemas.openxmlformats.org/spreadsheetml/2006/main" count="16" uniqueCount="14">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</sst>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C13" sqref="C13"/>
    </sheetView>
  </sheetViews>
  <sheetFormatPr defaultColWidth="18.7109375" defaultRowHeight="18" x14ac:dyDescent="0.25"/>
  <cols>
    <col min="1" max="1" width="5.85546875" style="4" bestFit="1" customWidth="1"/>
    <col min="2" max="2" width="27.42578125" style="3" bestFit="1" customWidth="1"/>
    <col min="3" max="3" width="26.5703125" style="2" bestFit="1" customWidth="1"/>
    <col min="4" max="4" width="23.28515625" style="2" bestFit="1" customWidth="1"/>
    <col min="5" max="5" width="34.7109375" style="2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8" style="1" bestFit="1" customWidth="1"/>
    <col min="15" max="15" width="10.5703125" style="1" bestFit="1" customWidth="1"/>
    <col min="16" max="16384" width="18.7109375" style="1"/>
  </cols>
  <sheetData>
    <row r="1" spans="1:254" ht="34.5" x14ac:dyDescent="0.45">
      <c r="B1" s="24" t="s">
        <v>12</v>
      </c>
      <c r="C1" s="24"/>
      <c r="D1" s="24"/>
      <c r="E1" s="24"/>
      <c r="F1" s="24"/>
      <c r="G1" s="11"/>
    </row>
    <row r="2" spans="1:254" ht="34.5" x14ac:dyDescent="0.45">
      <c r="B2" s="25">
        <f>C5+C10+C11+C7+C6+C12</f>
        <v>110886667</v>
      </c>
      <c r="C2" s="25"/>
      <c r="D2" s="25"/>
      <c r="E2" s="25"/>
      <c r="F2" s="25"/>
      <c r="G2" s="13"/>
    </row>
    <row r="3" spans="1:254" x14ac:dyDescent="0.25">
      <c r="B3" s="11"/>
      <c r="C3" s="12"/>
      <c r="D3" s="23"/>
      <c r="E3" s="23"/>
      <c r="F3" s="23"/>
      <c r="G3" s="13"/>
      <c r="N3" s="19" t="s">
        <v>13</v>
      </c>
      <c r="O3" s="20" t="str">
        <f>VLOOKUP($N$3,[1]NamesLookup!$C$4:$D$27,2,FALSE)</f>
        <v>Celtic</v>
      </c>
    </row>
    <row r="4" spans="1:254" x14ac:dyDescent="0.25">
      <c r="B4" s="9"/>
      <c r="C4" s="12"/>
      <c r="D4" s="15" t="s">
        <v>3</v>
      </c>
      <c r="E4" s="15" t="s">
        <v>11</v>
      </c>
      <c r="F4" s="15" t="s">
        <v>10</v>
      </c>
      <c r="G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</row>
    <row r="5" spans="1:254" x14ac:dyDescent="0.25">
      <c r="B5" s="19" t="s">
        <v>9</v>
      </c>
      <c r="C5" s="18">
        <f>IF(ISERROR(VLOOKUP(CONCATENATE($O$3),[2]START!$A$1:$C$300,2,0)),25000000,VLOOKUP(CONCATENATE($O$3),[2]START!$A$1:$C$300,2,0))</f>
        <v>92720000</v>
      </c>
      <c r="D5" s="10" t="s">
        <v>0</v>
      </c>
      <c r="E5" s="10"/>
      <c r="F5" s="10">
        <v>0</v>
      </c>
      <c r="G5" s="1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x14ac:dyDescent="0.25">
      <c r="B6" s="19" t="s">
        <v>8</v>
      </c>
      <c r="C6" s="18">
        <f>VLOOKUP($O$3,[2]Prize!$A$1:$C$250,2, FALSE)</f>
        <v>0</v>
      </c>
      <c r="D6" s="16" t="str">
        <f>IF(ISERROR(VLOOKUP(CONCATENATE($O$3,$A7),[2]DATA!$B$1:$G$2000,3,0)),"",VLOOKUP(CONCATENATE($O$3,$A7),[2]DATA!$B$1:$G$2000,3,0))</f>
        <v>M_Caicedo</v>
      </c>
      <c r="E6" s="16" t="str">
        <f>IF(ISERROR(VLOOKUP(CONCATENATE($O$3,$A7),[2]DATA!$B$1:$G$2000,4,0)),"",VLOOKUP(CONCATENATE($O$3,$A7),[2]DATA!$B$1:$G$2000,4,0))</f>
        <v>Juventus</v>
      </c>
      <c r="F6" s="10">
        <f>IF(ISERROR(VLOOKUP(CONCATENATE($O$3,$A7),[2]DATA!$B$1:$G$2000,6,0)),"",VLOOKUP(CONCATENATE($O$3,$A7),[2]DATA!$B$1:$G$2000,6,0)/-1)</f>
        <v>-190000000</v>
      </c>
      <c r="G6" s="1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x14ac:dyDescent="0.25">
      <c r="A7" s="4">
        <v>1</v>
      </c>
      <c r="B7" s="19" t="s">
        <v>7</v>
      </c>
      <c r="C7" s="18">
        <v>0</v>
      </c>
      <c r="D7" s="16" t="str">
        <f>IF(ISERROR(VLOOKUP(CONCATENATE($O$3,$A8),[2]DATA!$B$1:$G$2000,3,0)),"",VLOOKUP(CONCATENATE($O$3,$A8),[2]DATA!$B$1:$G$2000,3,0))</f>
        <v>H_Ekitike</v>
      </c>
      <c r="E7" s="16" t="str">
        <f>IF(ISERROR(VLOOKUP(CONCATENATE($O$3,$A8),[2]DATA!$B$1:$G$2000,4,0)),"",VLOOKUP(CONCATENATE($O$3,$A8),[2]DATA!$B$1:$G$2000,4,0))</f>
        <v>Wolves</v>
      </c>
      <c r="F7" s="10">
        <f>IF(ISERROR(VLOOKUP(CONCATENATE($O$3,$A8),[2]DATA!$B$1:$G$2000,6,0)),"",VLOOKUP(CONCATENATE($O$3,$A8),[2]DATA!$B$1:$G$2000,6,0)/-1)</f>
        <v>-20000000</v>
      </c>
      <c r="G7" s="13"/>
      <c r="H7" s="5"/>
      <c r="I7" s="2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x14ac:dyDescent="0.25">
      <c r="A8" s="4">
        <v>2</v>
      </c>
      <c r="B8" s="19"/>
      <c r="C8" s="18"/>
      <c r="D8" s="16" t="str">
        <f>IF(ISERROR(VLOOKUP(CONCATENATE($O$3,$A9),[2]DATA!$B$1:$G$2000,3,0)),"",VLOOKUP(CONCATENATE($O$3,$A9),[2]DATA!$B$1:$G$2000,3,0))</f>
        <v>I_Martinez</v>
      </c>
      <c r="E8" s="16" t="str">
        <f>IF(ISERROR(VLOOKUP(CONCATENATE($O$3,$A9),[2]DATA!$B$1:$G$2000,4,0)),"",VLOOKUP(CONCATENATE($O$3,$A9),[2]DATA!$B$1:$G$2000,4,0))</f>
        <v>Roma</v>
      </c>
      <c r="F8" s="10">
        <f>IF(ISERROR(VLOOKUP(CONCATENATE($O$3,$A9),[2]DATA!$B$1:$G$2000,6,0)),"",VLOOKUP(CONCATENATE($O$3,$A9),[2]DATA!$B$1:$G$2000,6,0)/-1)</f>
        <v>-60000000</v>
      </c>
      <c r="G8" s="13"/>
      <c r="H8" s="5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x14ac:dyDescent="0.25">
      <c r="A9" s="4">
        <v>3</v>
      </c>
      <c r="B9" s="9"/>
      <c r="C9" s="12"/>
      <c r="D9" s="16" t="str">
        <f>IF(ISERROR(VLOOKUP(CONCATENATE($O$3,$A10),[2]DATA!$B$1:$G$2000,3,0)),"",VLOOKUP(CONCATENATE($O$3,$A10),[2]DATA!$B$1:$G$2000,3,0))</f>
        <v>T_Lemar</v>
      </c>
      <c r="E9" s="16" t="str">
        <f>IF(ISERROR(VLOOKUP(CONCATENATE($O$3,$A10),[2]DATA!$B$1:$G$2000,4,0)),"",VLOOKUP(CONCATENATE($O$3,$A10),[2]DATA!$B$1:$G$2000,4,0))</f>
        <v>Bayer_Leverkusen</v>
      </c>
      <c r="F9" s="10">
        <f>IF(ISERROR(VLOOKUP(CONCATENATE($O$3,$A10),[2]DATA!$B$1:$G$2000,6,0)),"",VLOOKUP(CONCATENATE($O$3,$A10),[2]DATA!$B$1:$G$2000,6,0)/-1)</f>
        <v>-100000000</v>
      </c>
      <c r="G9" s="13"/>
      <c r="I9" s="2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x14ac:dyDescent="0.25">
      <c r="A10" s="4">
        <v>4</v>
      </c>
      <c r="B10" s="20" t="s">
        <v>6</v>
      </c>
      <c r="C10" s="21">
        <f>(VLOOKUP($O$3,[2]Mon1!$A$2:$D$250,3,FALSE)+(VLOOKUP($O$3,[2]Mon2!$A$2:$D$250,3,FALSE)))+VLOOKUP($O$3,[2]Mon3!$A$2:$D$250,3,FALSE)+VLOOKUP($O$3,[2]Mon4!$A$2:$D$250,3,FALSE)+VLOOKUP($O$3,[2]Mon5!$A$2:$D$250,3,FALSE)</f>
        <v>55666667</v>
      </c>
      <c r="D10" s="16" t="str">
        <f>IF(ISERROR(VLOOKUP(CONCATENATE($O$3,$A11),[2]DATA!$B$1:$G$2000,3,0)),"",VLOOKUP(CONCATENATE($O$3,$A11),[2]DATA!$B$1:$G$2000,3,0))</f>
        <v>C_ODowda</v>
      </c>
      <c r="E10" s="16" t="str">
        <f>IF(ISERROR(VLOOKUP(CONCATENATE($O$3,$A11),[2]DATA!$B$1:$G$2000,4,0)),"",VLOOKUP(CONCATENATE($O$3,$A11),[2]DATA!$B$1:$G$2000,4,0))</f>
        <v>Bayer_Leverkusen</v>
      </c>
      <c r="F10" s="10">
        <f>IF(ISERROR(VLOOKUP(CONCATENATE($O$3,$A11),[2]DATA!$B$1:$G$2000,6,0)),"",VLOOKUP(CONCATENATE($O$3,$A11),[2]DATA!$B$1:$G$2000,6,0)/-1)</f>
        <v>-5000000</v>
      </c>
      <c r="G10" s="13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x14ac:dyDescent="0.25">
      <c r="A11" s="4">
        <v>5</v>
      </c>
      <c r="B11" s="20" t="s">
        <v>5</v>
      </c>
      <c r="C11" s="18">
        <f>(VLOOKUP($O$3,[2]Mon1!$A$2:$D$250,2,FALSE)+(VLOOKUP($O$3,[2]Mon2!$A$2:$D$250,2,FALSE)))+VLOOKUP($O$3,[2]Mon3!$A$2:$D$250,2,FALSE)+VLOOKUP($O$3,[2]Mon4!$A$2:$D$250,2,FALSE)+VLOOKUP($O$3,[2]Mon5!$A$2:$D$250,2,FALSE)</f>
        <v>-36575000</v>
      </c>
      <c r="D11" s="16" t="str">
        <f>IF(ISERROR(VLOOKUP(CONCATENATE($O$3,$A12),[2]DATA!$B$1:$G$2000,3,0)),"",VLOOKUP(CONCATENATE($O$3,$A12),[2]DATA!$B$1:$G$2000,3,0))</f>
        <v>P_Schick</v>
      </c>
      <c r="E11" s="16" t="str">
        <f>IF(ISERROR(VLOOKUP(CONCATENATE($O$3,$A12),[2]DATA!$B$1:$G$2000,4,0)),"",VLOOKUP(CONCATENATE($O$3,$A12),[2]DATA!$B$1:$G$2000,4,0))</f>
        <v>Leeds_United</v>
      </c>
      <c r="F11" s="10">
        <f>IF(ISERROR(VLOOKUP(CONCATENATE($O$3,$A12),[2]DATA!$B$1:$G$2000,6,0)),"",VLOOKUP(CONCATENATE($O$3,$A12),[2]DATA!$B$1:$G$2000,6,0)/-1)</f>
        <v>-100000000</v>
      </c>
      <c r="G11" s="13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</row>
    <row r="12" spans="1:254" x14ac:dyDescent="0.25">
      <c r="A12" s="4">
        <v>6</v>
      </c>
      <c r="B12" s="19" t="s">
        <v>4</v>
      </c>
      <c r="C12" s="18">
        <f>(SUM(F4:F80))+(SUM(F81:F180))</f>
        <v>-925000</v>
      </c>
      <c r="D12" s="16" t="str">
        <f>IF(ISERROR(VLOOKUP(CONCATENATE($O$3,$A13),[2]DATA!$B$1:$G$2000,3,0)),"",VLOOKUP(CONCATENATE($O$3,$A13),[2]DATA!$B$1:$G$2000,3,0))</f>
        <v>D_Szoboszlai</v>
      </c>
      <c r="E12" s="16" t="str">
        <f>IF(ISERROR(VLOOKUP(CONCATENATE($O$3,$A13),[2]DATA!$B$1:$G$2000,4,0)),"",VLOOKUP(CONCATENATE($O$3,$A13),[2]DATA!$B$1:$G$2000,4,0))</f>
        <v>Leeds_United</v>
      </c>
      <c r="F12" s="10">
        <f>IF(ISERROR(VLOOKUP(CONCATENATE($O$3,$A13),[2]DATA!$B$1:$G$2000,6,0)),"",VLOOKUP(CONCATENATE($O$3,$A13),[2]DATA!$B$1:$G$2000,6,0)/-1)</f>
        <v>-90000000</v>
      </c>
      <c r="G12" s="1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</row>
    <row r="13" spans="1:254" x14ac:dyDescent="0.25">
      <c r="A13" s="4">
        <v>7</v>
      </c>
      <c r="B13" s="19"/>
      <c r="C13" s="18"/>
      <c r="D13" s="16" t="str">
        <f>IF(ISERROR(VLOOKUP(CONCATENATE($O$3,$A14),[2]DATA!$B$1:$G$2000,3,0)),"",VLOOKUP(CONCATENATE($O$3,$A14),[2]DATA!$B$1:$G$2000,3,0))</f>
        <v>Pedri</v>
      </c>
      <c r="E13" s="16" t="str">
        <f>IF(ISERROR(VLOOKUP(CONCATENATE($O$3,$A14),[2]DATA!$B$1:$G$2000,4,0)),"",VLOOKUP(CONCATENATE($O$3,$A14),[2]DATA!$B$1:$G$2000,4,0))</f>
        <v>FC_Porto</v>
      </c>
      <c r="F13" s="10">
        <f>IF(ISERROR(VLOOKUP(CONCATENATE($O$3,$A14),[2]DATA!$B$1:$G$2000,6,0)),"",VLOOKUP(CONCATENATE($O$3,$A14),[2]DATA!$B$1:$G$2000,6,0)/-1)</f>
        <v>-50000000</v>
      </c>
      <c r="G13" s="1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</row>
    <row r="14" spans="1:254" x14ac:dyDescent="0.25">
      <c r="A14" s="4">
        <v>8</v>
      </c>
      <c r="B14" s="14"/>
      <c r="C14" s="12"/>
      <c r="D14" s="16" t="str">
        <f>IF(ISERROR(VLOOKUP(CONCATENATE($O$3,$A15),[2]DATA!$B$1:$G$2000,3,0)),"",VLOOKUP(CONCATENATE($O$3,$A15),[2]DATA!$B$1:$G$2000,3,0))</f>
        <v>H_Hee_Chan</v>
      </c>
      <c r="E14" s="16" t="str">
        <f>IF(ISERROR(VLOOKUP(CONCATENATE($O$3,$A15),[2]DATA!$B$1:$G$2000,4,0)),"",VLOOKUP(CONCATENATE($O$3,$A15),[2]DATA!$B$1:$G$2000,4,0))</f>
        <v>Sheffield_United</v>
      </c>
      <c r="F14" s="10">
        <f>IF(ISERROR(VLOOKUP(CONCATENATE($O$3,$A15),[2]DATA!$B$1:$G$2000,6,0)),"",VLOOKUP(CONCATENATE($O$3,$A15),[2]DATA!$B$1:$G$2000,6,0)/-1)</f>
        <v>-20000000</v>
      </c>
      <c r="G14" s="13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</row>
    <row r="15" spans="1:254" x14ac:dyDescent="0.25">
      <c r="A15" s="4">
        <v>9</v>
      </c>
      <c r="B15" s="14"/>
      <c r="C15" s="12"/>
      <c r="D15" s="16" t="str">
        <f>IF(ISERROR(VLOOKUP(CONCATENATE($O$3,$A16),[2]DATA!$B$1:$G$2000,3,0)),"",VLOOKUP(CONCATENATE($O$3,$A16),[2]DATA!$B$1:$G$2000,3,0))</f>
        <v>F_Balogun</v>
      </c>
      <c r="E15" s="16" t="str">
        <f>IF(ISERROR(VLOOKUP(CONCATENATE($O$3,$A16),[2]DATA!$B$1:$G$2000,4,0)),"",VLOOKUP(CONCATENATE($O$3,$A16),[2]DATA!$B$1:$G$2000,4,0))</f>
        <v>Non_FFO</v>
      </c>
      <c r="F15" s="10">
        <f>IF(ISERROR(VLOOKUP(CONCATENATE($O$3,$A16),[2]DATA!$B$1:$G$2000,6,0)),"",VLOOKUP(CONCATENATE($O$3,$A16),[2]DATA!$B$1:$G$2000,6,0)/-1)</f>
        <v>-85000000</v>
      </c>
      <c r="G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</row>
    <row r="16" spans="1:254" s="5" customFormat="1" x14ac:dyDescent="0.25">
      <c r="A16" s="4">
        <v>10</v>
      </c>
      <c r="B16" s="14"/>
      <c r="C16" s="12"/>
      <c r="D16" s="16" t="str">
        <f>IF(ISERROR(VLOOKUP(CONCATENATE($O$3,$A17),[2]DATA!$B$1:$G$2000,3,0)),"",VLOOKUP(CONCATENATE($O$3,$A17),[2]DATA!$B$1:$G$2000,3,0))</f>
        <v>J_Bagan</v>
      </c>
      <c r="E16" s="16" t="str">
        <f>IF(ISERROR(VLOOKUP(CONCATENATE($O$3,$A17),[2]DATA!$B$1:$G$2000,4,0)),"",VLOOKUP(CONCATENATE($O$3,$A17),[2]DATA!$B$1:$G$2000,4,0))</f>
        <v>Buy_Him_Now</v>
      </c>
      <c r="F16" s="10">
        <f>IF(ISERROR(VLOOKUP(CONCATENATE($O$3,$A17),[2]DATA!$B$1:$G$2000,6,0)),"",VLOOKUP(CONCATENATE($O$3,$A17),[2]DATA!$B$1:$G$2000,6,0)/-1)</f>
        <v>-50600000</v>
      </c>
      <c r="G16" s="13"/>
    </row>
    <row r="17" spans="1:9" s="5" customFormat="1" x14ac:dyDescent="0.25">
      <c r="A17" s="4">
        <v>11</v>
      </c>
      <c r="B17" s="14"/>
      <c r="C17" s="12"/>
      <c r="D17" s="16" t="str">
        <f>IF(ISERROR(VLOOKUP(CONCATENATE($O$3,$A18),[2]DATA!$B$1:$G$2000,3,0)),"",VLOOKUP(CONCATENATE($O$3,$A18),[2]DATA!$B$1:$G$2000,3,0))</f>
        <v>J_Stanisic</v>
      </c>
      <c r="E17" s="16" t="str">
        <f>IF(ISERROR(VLOOKUP(CONCATENATE($O$3,$A18),[2]DATA!$B$1:$G$2000,4,0)),"",VLOOKUP(CONCATENATE($O$3,$A18),[2]DATA!$B$1:$G$2000,4,0))</f>
        <v>Buy_Him_Now</v>
      </c>
      <c r="F17" s="10">
        <f>IF(ISERROR(VLOOKUP(CONCATENATE($O$3,$A18),[2]DATA!$B$1:$G$2000,6,0)),"",VLOOKUP(CONCATENATE($O$3,$A18),[2]DATA!$B$1:$G$2000,6,0)/-1)</f>
        <v>-48825000</v>
      </c>
      <c r="G17" s="13"/>
    </row>
    <row r="18" spans="1:9" s="5" customFormat="1" x14ac:dyDescent="0.25">
      <c r="A18" s="4">
        <v>12</v>
      </c>
      <c r="B18" s="14"/>
      <c r="C18" s="12"/>
      <c r="D18" s="16" t="str">
        <f>IF(ISERROR(VLOOKUP(CONCATENATE($O$3,$A19),[2]DATA!$B$1:$G$2000,3,0)),"",VLOOKUP(CONCATENATE($O$3,$A19),[2]DATA!$B$1:$G$2000,3,0))</f>
        <v>K_Tierney</v>
      </c>
      <c r="E18" s="16" t="str">
        <f>IF(ISERROR(VLOOKUP(CONCATENATE($O$3,$A19),[2]DATA!$B$1:$G$2000,4,0)),"",VLOOKUP(CONCATENATE($O$3,$A19),[2]DATA!$B$1:$G$2000,4,0))</f>
        <v>Manchester_United</v>
      </c>
      <c r="F18" s="10">
        <f>IF(ISERROR(VLOOKUP(CONCATENATE($O$3,$A19),[2]DATA!$B$1:$G$2000,6,0)),"",VLOOKUP(CONCATENATE($O$3,$A19),[2]DATA!$B$1:$G$2000,6,0)/-1)</f>
        <v>-155000000</v>
      </c>
      <c r="G18" s="13"/>
    </row>
    <row r="19" spans="1:9" s="5" customFormat="1" x14ac:dyDescent="0.25">
      <c r="A19" s="4">
        <v>13</v>
      </c>
      <c r="B19" s="14"/>
      <c r="C19" s="12"/>
      <c r="D19" s="16" t="str">
        <f>IF(ISERROR(VLOOKUP(CONCATENATE($O$3,$A20),[2]DATA!$B$1:$G$2000,3,0)),"",VLOOKUP(CONCATENATE($O$3,$A20),[2]DATA!$B$1:$G$2000,3,0))</f>
        <v>F_Kessie</v>
      </c>
      <c r="E19" s="16" t="str">
        <f>IF(ISERROR(VLOOKUP(CONCATENATE($O$3,$A20),[2]DATA!$B$1:$G$2000,4,0)),"",VLOOKUP(CONCATENATE($O$3,$A20),[2]DATA!$B$1:$G$2000,4,0))</f>
        <v>Tottenham_Hotspur</v>
      </c>
      <c r="F19" s="10">
        <f>IF(ISERROR(VLOOKUP(CONCATENATE($O$3,$A20),[2]DATA!$B$1:$G$2000,6,0)),"",VLOOKUP(CONCATENATE($O$3,$A20),[2]DATA!$B$1:$G$2000,6,0)/-1)</f>
        <v>-10000000</v>
      </c>
      <c r="G19" s="13"/>
    </row>
    <row r="20" spans="1:9" s="5" customFormat="1" x14ac:dyDescent="0.25">
      <c r="A20" s="4">
        <v>14</v>
      </c>
      <c r="B20" s="14"/>
      <c r="C20" s="12"/>
      <c r="D20" s="16" t="str">
        <f>IF(ISERROR(VLOOKUP(CONCATENATE($O$3,$A21),[2]DATA!$B$1:$G$2000,3,0)),"",VLOOKUP(CONCATENATE($O$3,$A21),[2]DATA!$B$1:$G$2000,3,0))</f>
        <v>O_Edouard</v>
      </c>
      <c r="E20" s="16" t="str">
        <f>IF(ISERROR(VLOOKUP(CONCATENATE($O$3,$A21),[2]DATA!$B$1:$G$2000,4,0)),"",VLOOKUP(CONCATENATE($O$3,$A21),[2]DATA!$B$1:$G$2000,4,0))</f>
        <v>Chelsea</v>
      </c>
      <c r="F20" s="10">
        <f>IF(ISERROR(VLOOKUP(CONCATENATE($O$3,$A21),[2]DATA!$B$1:$G$2000,6,0)),"",VLOOKUP(CONCATENATE($O$3,$A21),[2]DATA!$B$1:$G$2000,6,0)/-1)</f>
        <v>-50000000</v>
      </c>
      <c r="G20" s="13"/>
    </row>
    <row r="21" spans="1:9" s="5" customFormat="1" x14ac:dyDescent="0.25">
      <c r="A21" s="4">
        <v>15</v>
      </c>
      <c r="B21" s="14"/>
      <c r="C21" s="12"/>
      <c r="D21" s="16" t="str">
        <f>IF(ISERROR(VLOOKUP(CONCATENATE($O$3,$A22),[2]DATA!$B$1:$G$2000,3,0)),"",VLOOKUP(CONCATENATE($O$3,$A22),[2]DATA!$B$1:$G$2000,3,0))</f>
        <v>M_Taremi</v>
      </c>
      <c r="E21" s="16" t="str">
        <f>IF(ISERROR(VLOOKUP(CONCATENATE($O$3,$A22),[2]DATA!$B$1:$G$2000,4,0)),"",VLOOKUP(CONCATENATE($O$3,$A22),[2]DATA!$B$1:$G$2000,4,0))</f>
        <v>Blackburn_Rovers</v>
      </c>
      <c r="F21" s="10">
        <f>IF(ISERROR(VLOOKUP(CONCATENATE($O$3,$A22),[2]DATA!$B$1:$G$2000,6,0)),"",VLOOKUP(CONCATENATE($O$3,$A22),[2]DATA!$B$1:$G$2000,6,0)/-1)</f>
        <v>-50000000</v>
      </c>
      <c r="G21" s="13"/>
    </row>
    <row r="22" spans="1:9" s="5" customFormat="1" x14ac:dyDescent="0.25">
      <c r="A22" s="4">
        <v>16</v>
      </c>
      <c r="B22" s="14"/>
      <c r="C22" s="12"/>
      <c r="D22" s="16" t="str">
        <f>IF(ISERROR(VLOOKUP(CONCATENATE($O$3,$A23),[2]DATA!$B$1:$G$2000,3,0)),"",VLOOKUP(CONCATENATE($O$3,$A23),[2]DATA!$B$1:$G$2000,3,0))</f>
        <v>N_Zaniolo</v>
      </c>
      <c r="E22" s="16" t="str">
        <f>IF(ISERROR(VLOOKUP(CONCATENATE($O$3,$A23),[2]DATA!$B$1:$G$2000,4,0)),"",VLOOKUP(CONCATENATE($O$3,$A23),[2]DATA!$B$1:$G$2000,4,0))</f>
        <v>Southampton</v>
      </c>
      <c r="F22" s="10">
        <f>IF(ISERROR(VLOOKUP(CONCATENATE($O$3,$A23),[2]DATA!$B$1:$G$2000,6,0)),"",VLOOKUP(CONCATENATE($O$3,$A23),[2]DATA!$B$1:$G$2000,6,0)/-1)</f>
        <v>-130000000</v>
      </c>
      <c r="G22" s="13"/>
      <c r="I22" s="7"/>
    </row>
    <row r="23" spans="1:9" s="5" customFormat="1" x14ac:dyDescent="0.25">
      <c r="A23" s="4">
        <v>17</v>
      </c>
      <c r="B23" s="14"/>
      <c r="C23" s="12"/>
      <c r="D23" s="16" t="str">
        <f>IF(ISERROR(VLOOKUP(CONCATENATE($O$3,$A24),[2]DATA!$B$1:$G$2000,3,0)),"",VLOOKUP(CONCATENATE($O$3,$A24),[2]DATA!$B$1:$G$2000,3,0))</f>
        <v>C_Richards</v>
      </c>
      <c r="E23" s="16" t="str">
        <f>IF(ISERROR(VLOOKUP(CONCATENATE($O$3,$A24),[2]DATA!$B$1:$G$2000,4,0)),"",VLOOKUP(CONCATENATE($O$3,$A24),[2]DATA!$B$1:$G$2000,4,0))</f>
        <v>Cardiff_City</v>
      </c>
      <c r="F23" s="10">
        <f>IF(ISERROR(VLOOKUP(CONCATENATE($O$3,$A24),[2]DATA!$B$1:$G$2000,6,0)),"",VLOOKUP(CONCATENATE($O$3,$A24),[2]DATA!$B$1:$G$2000,6,0)/-1)</f>
        <v>-15000000</v>
      </c>
      <c r="G23" s="13"/>
      <c r="I23" s="7"/>
    </row>
    <row r="24" spans="1:9" s="8" customFormat="1" x14ac:dyDescent="0.25">
      <c r="A24" s="4">
        <v>18</v>
      </c>
      <c r="B24" s="14"/>
      <c r="C24" s="12"/>
      <c r="D24" s="16" t="str">
        <f>IF(ISERROR(VLOOKUP(CONCATENATE($O$3,$A25),[2]DATA!$B$1:$G$2000,3,0)),"",VLOOKUP(CONCATENATE($O$3,$A25),[2]DATA!$B$1:$G$2000,3,0))</f>
        <v>O_Dembele</v>
      </c>
      <c r="E24" s="16" t="str">
        <f>IF(ISERROR(VLOOKUP(CONCATENATE($O$3,$A25),[2]DATA!$B$1:$G$2000,4,0)),"",VLOOKUP(CONCATENATE($O$3,$A25),[2]DATA!$B$1:$G$2000,4,0))</f>
        <v>Barcelona</v>
      </c>
      <c r="F24" s="10">
        <f>IF(ISERROR(VLOOKUP(CONCATENATE($O$3,$A25),[2]DATA!$B$1:$G$2000,6,0)),"",VLOOKUP(CONCATENATE($O$3,$A25),[2]DATA!$B$1:$G$2000,6,0)/-1)</f>
        <v>-25000000</v>
      </c>
      <c r="G24" s="13"/>
      <c r="I24" s="17"/>
    </row>
    <row r="25" spans="1:9" s="5" customFormat="1" x14ac:dyDescent="0.25">
      <c r="A25" s="4">
        <v>19</v>
      </c>
      <c r="B25" s="14"/>
      <c r="C25" s="12"/>
      <c r="D25" s="16" t="str">
        <f>IF(ISERROR(VLOOKUP(CONCATENATE($O$3,$A26),[2]DATA!$B$1:$G$2000,3,0)),"",VLOOKUP(CONCATENATE($O$3,$A26),[2]DATA!$B$1:$G$2000,3,0))</f>
        <v>M_Thuram</v>
      </c>
      <c r="E25" s="16" t="str">
        <f>IF(ISERROR(VLOOKUP(CONCATENATE($O$3,$A26),[2]DATA!$B$1:$G$2000,4,0)),"",VLOOKUP(CONCATENATE($O$3,$A26),[2]DATA!$B$1:$G$2000,4,0))</f>
        <v>Atalanta</v>
      </c>
      <c r="F25" s="10">
        <f>IF(ISERROR(VLOOKUP(CONCATENATE($O$3,$A26),[2]DATA!$B$1:$G$2000,6,0)),"",VLOOKUP(CONCATENATE($O$3,$A26),[2]DATA!$B$1:$G$2000,6,0)/-1)</f>
        <v>-35000000</v>
      </c>
      <c r="G25" s="13"/>
      <c r="I25" s="7"/>
    </row>
    <row r="26" spans="1:9" s="5" customFormat="1" x14ac:dyDescent="0.25">
      <c r="A26" s="4">
        <v>20</v>
      </c>
      <c r="B26" s="14"/>
      <c r="C26" s="12"/>
      <c r="D26" s="16" t="str">
        <f>IF(ISERROR(VLOOKUP(CONCATENATE($O$3,$A27),[2]DATA!$B$1:$G$2000,3,0)),"",VLOOKUP(CONCATENATE($O$3,$A27),[2]DATA!$B$1:$G$2000,3,0))</f>
        <v>M_Terrier</v>
      </c>
      <c r="E26" s="16" t="str">
        <f>IF(ISERROR(VLOOKUP(CONCATENATE($O$3,$A27),[2]DATA!$B$1:$G$2000,4,0)),"",VLOOKUP(CONCATENATE($O$3,$A27),[2]DATA!$B$1:$G$2000,4,0))</f>
        <v>Atalanta</v>
      </c>
      <c r="F26" s="10">
        <f>IF(ISERROR(VLOOKUP(CONCATENATE($O$3,$A27),[2]DATA!$B$1:$G$2000,6,0)),"",VLOOKUP(CONCATENATE($O$3,$A27),[2]DATA!$B$1:$G$2000,6,0)/-1)</f>
        <v>-35000000</v>
      </c>
      <c r="G26" s="13"/>
    </row>
    <row r="27" spans="1:9" s="5" customFormat="1" x14ac:dyDescent="0.25">
      <c r="A27" s="4">
        <v>21</v>
      </c>
      <c r="B27" s="14"/>
      <c r="C27" s="12"/>
      <c r="D27" s="16" t="str">
        <f>IF(ISERROR(VLOOKUP(CONCATENATE($O$3,$A28),[2]DATA!$B$1:$G$2000,3,0)),"",VLOOKUP(CONCATENATE($O$3,$A28),[2]DATA!$B$1:$G$2000,3,0))</f>
        <v>C_Dunkley</v>
      </c>
      <c r="E27" s="16" t="str">
        <f>IF(ISERROR(VLOOKUP(CONCATENATE($O$3,$A28),[2]DATA!$B$1:$G$2000,4,0)),"",VLOOKUP(CONCATENATE($O$3,$A28),[2]DATA!$B$1:$G$2000,4,0))</f>
        <v>Stoke_City</v>
      </c>
      <c r="F27" s="10">
        <f>IF(ISERROR(VLOOKUP(CONCATENATE($O$3,$A28),[2]DATA!$B$1:$G$2000,6,0)),"",VLOOKUP(CONCATENATE($O$3,$A28),[2]DATA!$B$1:$G$2000,6,0)/-1)</f>
        <v>-5000000</v>
      </c>
      <c r="G27" s="13"/>
    </row>
    <row r="28" spans="1:9" s="5" customFormat="1" x14ac:dyDescent="0.25">
      <c r="A28" s="4">
        <v>22</v>
      </c>
      <c r="B28" s="14"/>
      <c r="C28" s="12"/>
      <c r="D28" s="16" t="str">
        <f>IF(ISERROR(VLOOKUP(CONCATENATE($O$3,$A29),[2]DATA!$B$1:$G$2000,3,0)),"",VLOOKUP(CONCATENATE($O$3,$A29),[2]DATA!$B$1:$G$2000,3,0))</f>
        <v>E_Hazard</v>
      </c>
      <c r="E28" s="16" t="str">
        <f>IF(ISERROR(VLOOKUP(CONCATENATE($O$3,$A29),[2]DATA!$B$1:$G$2000,4,0)),"",VLOOKUP(CONCATENATE($O$3,$A29),[2]DATA!$B$1:$G$2000,4,0))</f>
        <v>Stoke_City</v>
      </c>
      <c r="F28" s="10">
        <f>IF(ISERROR(VLOOKUP(CONCATENATE($O$3,$A29),[2]DATA!$B$1:$G$2000,6,0)),"",VLOOKUP(CONCATENATE($O$3,$A29),[2]DATA!$B$1:$G$2000,6,0)/-1)</f>
        <v>-40000000</v>
      </c>
      <c r="G28" s="13"/>
    </row>
    <row r="29" spans="1:9" s="5" customFormat="1" x14ac:dyDescent="0.25">
      <c r="A29" s="4">
        <v>23</v>
      </c>
      <c r="B29" s="14"/>
      <c r="C29" s="12"/>
      <c r="D29" s="16" t="str">
        <f>IF(ISERROR(VLOOKUP(CONCATENATE($O$3,$A30),[2]DATA!$B$1:$G$2000,3,0)),"",VLOOKUP(CONCATENATE($O$3,$A30),[2]DATA!$B$1:$G$2000,3,0))</f>
        <v>H_Maguire</v>
      </c>
      <c r="E29" s="16" t="str">
        <f>IF(ISERROR(VLOOKUP(CONCATENATE($O$3,$A30),[2]DATA!$B$1:$G$2000,4,0)),"",VLOOKUP(CONCATENATE($O$3,$A30),[2]DATA!$B$1:$G$2000,4,0))</f>
        <v>Everton</v>
      </c>
      <c r="F29" s="10">
        <f>IF(ISERROR(VLOOKUP(CONCATENATE($O$3,$A30),[2]DATA!$B$1:$G$2000,6,0)),"",VLOOKUP(CONCATENATE($O$3,$A30),[2]DATA!$B$1:$G$2000,6,0)/-1)</f>
        <v>-50000000</v>
      </c>
      <c r="G29" s="13"/>
    </row>
    <row r="30" spans="1:9" s="5" customFormat="1" x14ac:dyDescent="0.25">
      <c r="A30" s="4">
        <v>24</v>
      </c>
      <c r="B30" s="14"/>
      <c r="C30" s="12"/>
      <c r="D30" s="16" t="str">
        <f>IF(ISERROR(VLOOKUP(CONCATENATE($O$3,$A31),[2]DATA!$B$1:$G$2000,3,0)),"",VLOOKUP(CONCATENATE($O$3,$A31),[2]DATA!$B$1:$G$2000,3,0))</f>
        <v>L_Trossard</v>
      </c>
      <c r="E30" s="16" t="str">
        <f>IF(ISERROR(VLOOKUP(CONCATENATE($O$3,$A31),[2]DATA!$B$1:$G$2000,4,0)),"",VLOOKUP(CONCATENATE($O$3,$A31),[2]DATA!$B$1:$G$2000,4,0))</f>
        <v>Everton</v>
      </c>
      <c r="F30" s="10">
        <f>IF(ISERROR(VLOOKUP(CONCATENATE($O$3,$A31),[2]DATA!$B$1:$G$2000,6,0)),"",VLOOKUP(CONCATENATE($O$3,$A31),[2]DATA!$B$1:$G$2000,6,0)/-1)</f>
        <v>-50000000</v>
      </c>
      <c r="G30" s="13"/>
    </row>
    <row r="31" spans="1:9" s="5" customFormat="1" x14ac:dyDescent="0.25">
      <c r="A31" s="4">
        <v>25</v>
      </c>
      <c r="B31" s="14"/>
      <c r="C31" s="12"/>
      <c r="D31" s="16" t="str">
        <f>IF(ISERROR(VLOOKUP(CONCATENATE($O$3,$A32),[2]DATA!$B$1:$G$2000,3,0)),"",VLOOKUP(CONCATENATE($O$3,$A32),[2]DATA!$B$1:$G$2000,3,0))</f>
        <v>T_Kroos</v>
      </c>
      <c r="E31" s="16" t="str">
        <f>IF(ISERROR(VLOOKUP(CONCATENATE($O$3,$A32),[2]DATA!$B$1:$G$2000,4,0)),"",VLOOKUP(CONCATENATE($O$3,$A32),[2]DATA!$B$1:$G$2000,4,0))</f>
        <v>Barcelona</v>
      </c>
      <c r="F31" s="10">
        <f>IF(ISERROR(VLOOKUP(CONCATENATE($O$3,$A32),[2]DATA!$B$1:$G$2000,6,0)),"",VLOOKUP(CONCATENATE($O$3,$A32),[2]DATA!$B$1:$G$2000,6,0)/-1)</f>
        <v>-60000000</v>
      </c>
      <c r="G31" s="13"/>
    </row>
    <row r="32" spans="1:9" s="5" customFormat="1" x14ac:dyDescent="0.25">
      <c r="A32" s="4">
        <v>26</v>
      </c>
      <c r="B32" s="14"/>
      <c r="C32" s="12"/>
      <c r="D32" s="16" t="str">
        <f>IF(ISERROR(VLOOKUP(CONCATENATE($O$3,$A33),[2]DATA!$B$1:$G$2000,3,0)),"",VLOOKUP(CONCATENATE($O$3,$A33),[2]DATA!$B$1:$G$2000,3,0))</f>
        <v>M_Ginter</v>
      </c>
      <c r="E32" s="16" t="str">
        <f>IF(ISERROR(VLOOKUP(CONCATENATE($O$3,$A33),[2]DATA!$B$1:$G$2000,4,0)),"",VLOOKUP(CONCATENATE($O$3,$A33),[2]DATA!$B$1:$G$2000,4,0))</f>
        <v>Barcelona</v>
      </c>
      <c r="F32" s="10">
        <f>IF(ISERROR(VLOOKUP(CONCATENATE($O$3,$A33),[2]DATA!$B$1:$G$2000,6,0)),"",VLOOKUP(CONCATENATE($O$3,$A33),[2]DATA!$B$1:$G$2000,6,0)/-1)</f>
        <v>-60000000</v>
      </c>
      <c r="G32" s="13"/>
    </row>
    <row r="33" spans="1:7" s="5" customFormat="1" x14ac:dyDescent="0.25">
      <c r="A33" s="4">
        <v>27</v>
      </c>
      <c r="B33" s="14"/>
      <c r="C33" s="12"/>
      <c r="D33" s="16" t="str">
        <f>IF(ISERROR(VLOOKUP(CONCATENATE($O$3,$A34),[2]DATA!$B$1:$G$2000,3,0)),"",VLOOKUP(CONCATENATE($O$3,$A34),[2]DATA!$B$1:$G$2000,3,0))</f>
        <v>C_Under</v>
      </c>
      <c r="E33" s="16" t="str">
        <f>IF(ISERROR(VLOOKUP(CONCATENATE($O$3,$A34),[2]DATA!$B$1:$G$2000,4,0)),"",VLOOKUP(CONCATENATE($O$3,$A34),[2]DATA!$B$1:$G$2000,4,0))</f>
        <v>Stoke_City</v>
      </c>
      <c r="F33" s="10">
        <f>IF(ISERROR(VLOOKUP(CONCATENATE($O$3,$A34),[2]DATA!$B$1:$G$2000,6,0)),"",VLOOKUP(CONCATENATE($O$3,$A34),[2]DATA!$B$1:$G$2000,6,0)/-1)</f>
        <v>-30000000</v>
      </c>
      <c r="G33" s="13"/>
    </row>
    <row r="34" spans="1:7" s="5" customFormat="1" x14ac:dyDescent="0.25">
      <c r="A34" s="4">
        <v>28</v>
      </c>
      <c r="B34" s="14"/>
      <c r="C34" s="12"/>
      <c r="D34" s="16" t="str">
        <f>IF(ISERROR(VLOOKUP(CONCATENATE($O$3,$A35),[2]DATA!$B$1:$G$2000,3,0)),"",VLOOKUP(CONCATENATE($O$3,$A35),[2]DATA!$B$1:$G$2000,3,0))</f>
        <v>C_Soler</v>
      </c>
      <c r="E34" s="16" t="str">
        <f>IF(ISERROR(VLOOKUP(CONCATENATE($O$3,$A35),[2]DATA!$B$1:$G$2000,4,0)),"",VLOOKUP(CONCATENATE($O$3,$A35),[2]DATA!$B$1:$G$2000,4,0))</f>
        <v>Stoke_City</v>
      </c>
      <c r="F34" s="10">
        <f>IF(ISERROR(VLOOKUP(CONCATENATE($O$3,$A35),[2]DATA!$B$1:$G$2000,6,0)),"",VLOOKUP(CONCATENATE($O$3,$A35),[2]DATA!$B$1:$G$2000,6,0)/-1)</f>
        <v>-30000000</v>
      </c>
      <c r="G34" s="13"/>
    </row>
    <row r="35" spans="1:7" s="5" customFormat="1" x14ac:dyDescent="0.25">
      <c r="A35" s="4">
        <v>29</v>
      </c>
      <c r="B35" s="14"/>
      <c r="C35" s="12"/>
      <c r="D35" s="16" t="str">
        <f>IF(ISERROR(VLOOKUP(CONCATENATE($O$3,$A36),[2]DATA!$B$1:$G$2000,3,0)),"",VLOOKUP(CONCATENATE($O$3,$A36),[2]DATA!$B$1:$G$2000,3,0))</f>
        <v>L_Thomas</v>
      </c>
      <c r="E35" s="16" t="str">
        <f>IF(ISERROR(VLOOKUP(CONCATENATE($O$3,$A36),[2]DATA!$B$1:$G$2000,4,0)),"",VLOOKUP(CONCATENATE($O$3,$A36),[2]DATA!$B$1:$G$2000,4,0))</f>
        <v>Barnsley</v>
      </c>
      <c r="F35" s="10">
        <f>IF(ISERROR(VLOOKUP(CONCATENATE($O$3,$A36),[2]DATA!$B$1:$G$2000,6,0)),"",VLOOKUP(CONCATENATE($O$3,$A36),[2]DATA!$B$1:$G$2000,6,0)/-1)</f>
        <v>-22500000</v>
      </c>
      <c r="G35" s="13"/>
    </row>
    <row r="36" spans="1:7" s="5" customFormat="1" x14ac:dyDescent="0.25">
      <c r="A36" s="4">
        <v>30</v>
      </c>
      <c r="B36" s="14"/>
      <c r="C36" s="12"/>
      <c r="D36" s="16" t="str">
        <f>IF(ISERROR(VLOOKUP(CONCATENATE($O$3,$A37),[2]DATA!$B$1:$G$2000,3,0)),"",VLOOKUP(CONCATENATE($O$3,$A37),[2]DATA!$B$1:$G$2000,3,0))</f>
        <v>A_Capa</v>
      </c>
      <c r="E36" s="16" t="str">
        <f>IF(ISERROR(VLOOKUP(CONCATENATE($O$3,$A37),[2]DATA!$B$1:$G$2000,4,0)),"",VLOOKUP(CONCATENATE($O$3,$A37),[2]DATA!$B$1:$G$2000,4,0))</f>
        <v>Blackburn_Rovers</v>
      </c>
      <c r="F36" s="10">
        <f>IF(ISERROR(VLOOKUP(CONCATENATE($O$3,$A37),[2]DATA!$B$1:$G$2000,6,0)),"",VLOOKUP(CONCATENATE($O$3,$A37),[2]DATA!$B$1:$G$2000,6,0)/-1)</f>
        <v>-20000000</v>
      </c>
      <c r="G36" s="13"/>
    </row>
    <row r="37" spans="1:7" s="5" customFormat="1" x14ac:dyDescent="0.25">
      <c r="A37" s="4">
        <v>31</v>
      </c>
      <c r="B37" s="14"/>
      <c r="C37" s="12"/>
      <c r="D37" s="16" t="str">
        <f>IF(ISERROR(VLOOKUP(CONCATENATE($O$3,$A38),[2]DATA!$B$1:$G$2000,3,0)),"",VLOOKUP(CONCATENATE($O$3,$A38),[2]DATA!$B$1:$G$2000,3,0))</f>
        <v>F_de_Jong</v>
      </c>
      <c r="E37" s="16" t="str">
        <f>IF(ISERROR(VLOOKUP(CONCATENATE($O$3,$A38),[2]DATA!$B$1:$G$2000,4,0)),"",VLOOKUP(CONCATENATE($O$3,$A38),[2]DATA!$B$1:$G$2000,4,0))</f>
        <v>FC_Porto</v>
      </c>
      <c r="F37" s="10">
        <f>IF(ISERROR(VLOOKUP(CONCATENATE($O$3,$A38),[2]DATA!$B$1:$G$2000,6,0)),"",VLOOKUP(CONCATENATE($O$3,$A38),[2]DATA!$B$1:$G$2000,6,0)/-1)</f>
        <v>-40000000</v>
      </c>
      <c r="G37" s="13"/>
    </row>
    <row r="38" spans="1:7" s="5" customFormat="1" x14ac:dyDescent="0.25">
      <c r="A38" s="4">
        <v>32</v>
      </c>
      <c r="B38" s="14"/>
      <c r="C38" s="12"/>
      <c r="D38" s="16" t="str">
        <f>IF(ISERROR(VLOOKUP(CONCATENATE($O$3,$A39),[2]DATA!$B$1:$G$2000,3,0)),"",VLOOKUP(CONCATENATE($O$3,$A39),[2]DATA!$B$1:$G$2000,3,0))</f>
        <v>Suso</v>
      </c>
      <c r="E38" s="16" t="str">
        <f>IF(ISERROR(VLOOKUP(CONCATENATE($O$3,$A39),[2]DATA!$B$1:$G$2000,4,0)),"",VLOOKUP(CONCATENATE($O$3,$A39),[2]DATA!$B$1:$G$2000,4,0))</f>
        <v>Lyon</v>
      </c>
      <c r="F38" s="10">
        <f>IF(ISERROR(VLOOKUP(CONCATENATE($O$3,$A39),[2]DATA!$B$1:$G$2000,6,0)),"",VLOOKUP(CONCATENATE($O$3,$A39),[2]DATA!$B$1:$G$2000,6,0)/-1)</f>
        <v>-75000000</v>
      </c>
      <c r="G38" s="13"/>
    </row>
    <row r="39" spans="1:7" s="5" customFormat="1" x14ac:dyDescent="0.25">
      <c r="A39" s="4">
        <v>33</v>
      </c>
      <c r="B39" s="14"/>
      <c r="C39" s="12"/>
      <c r="D39" s="16" t="str">
        <f>IF(ISERROR(VLOOKUP(CONCATENATE($O$3,$A40),[2]DATA!$B$1:$G$2000,3,0)),"",VLOOKUP(CONCATENATE($O$3,$A40),[2]DATA!$B$1:$G$2000,3,0))</f>
        <v>K_Coman</v>
      </c>
      <c r="E39" s="16" t="str">
        <f>IF(ISERROR(VLOOKUP(CONCATENATE($O$3,$A40),[2]DATA!$B$1:$G$2000,4,0)),"",VLOOKUP(CONCATENATE($O$3,$A40),[2]DATA!$B$1:$G$2000,4,0))</f>
        <v>Bayern_Munich</v>
      </c>
      <c r="F39" s="10">
        <f>IF(ISERROR(VLOOKUP(CONCATENATE($O$3,$A40),[2]DATA!$B$1:$G$2000,6,0)),"",VLOOKUP(CONCATENATE($O$3,$A40),[2]DATA!$B$1:$G$2000,6,0)/-1)</f>
        <v>-300000000</v>
      </c>
      <c r="G39" s="13"/>
    </row>
    <row r="40" spans="1:7" s="5" customFormat="1" x14ac:dyDescent="0.25">
      <c r="A40" s="4">
        <v>34</v>
      </c>
      <c r="B40" s="14"/>
      <c r="C40" s="12"/>
      <c r="D40" s="16" t="str">
        <f>IF(ISERROR(VLOOKUP(CONCATENATE($O$3,$A41),[2]DATA!$B$1:$G$2000,3,0)),"",VLOOKUP(CONCATENATE($O$3,$A41),[2]DATA!$B$1:$G$2000,3,0))</f>
        <v>F_Macheda</v>
      </c>
      <c r="E40" s="16" t="str">
        <f>IF(ISERROR(VLOOKUP(CONCATENATE($O$3,$A41),[2]DATA!$B$1:$G$2000,4,0)),"",VLOOKUP(CONCATENATE($O$3,$A41),[2]DATA!$B$1:$G$2000,4,0))</f>
        <v>Sevilla</v>
      </c>
      <c r="F40" s="10">
        <f>IF(ISERROR(VLOOKUP(CONCATENATE($O$3,$A41),[2]DATA!$B$1:$G$2000,6,0)),"",VLOOKUP(CONCATENATE($O$3,$A41),[2]DATA!$B$1:$G$2000,6,0)/-1)</f>
        <v>-5000000</v>
      </c>
      <c r="G40" s="13"/>
    </row>
    <row r="41" spans="1:7" s="5" customFormat="1" x14ac:dyDescent="0.25">
      <c r="A41" s="4">
        <v>35</v>
      </c>
      <c r="B41" s="14"/>
      <c r="C41" s="12"/>
      <c r="D41" s="16" t="str">
        <f>IF(ISERROR(VLOOKUP(CONCATENATE($O$3,$A42),[2]DATA!$B$1:$G$2000,3,0)),"",VLOOKUP(CONCATENATE($O$3,$A42),[2]DATA!$B$1:$G$2000,3,0))</f>
        <v>S_Kalu</v>
      </c>
      <c r="E41" s="16" t="str">
        <f>IF(ISERROR(VLOOKUP(CONCATENATE($O$3,$A42),[2]DATA!$B$1:$G$2000,4,0)),"",VLOOKUP(CONCATENATE($O$3,$A42),[2]DATA!$B$1:$G$2000,4,0))</f>
        <v>Watford</v>
      </c>
      <c r="F41" s="10">
        <f>IF(ISERROR(VLOOKUP(CONCATENATE($O$3,$A42),[2]DATA!$B$1:$G$2000,6,0)),"",VLOOKUP(CONCATENATE($O$3,$A42),[2]DATA!$B$1:$G$2000,6,0)/-1)</f>
        <v>-5000000</v>
      </c>
      <c r="G41" s="13"/>
    </row>
    <row r="42" spans="1:7" s="5" customFormat="1" x14ac:dyDescent="0.25">
      <c r="A42" s="4">
        <v>36</v>
      </c>
      <c r="B42" s="14"/>
      <c r="C42" s="12"/>
      <c r="D42" s="16" t="str">
        <f>IF(ISERROR(VLOOKUP(CONCATENATE($O$3,$A43),[2]DATA!$B$1:$G$2000,3,0)),"",VLOOKUP(CONCATENATE($O$3,$A43),[2]DATA!$B$1:$G$2000,3,0))</f>
        <v>R_Faivre</v>
      </c>
      <c r="E42" s="16" t="str">
        <f>IF(ISERROR(VLOOKUP(CONCATENATE($O$3,$A43),[2]DATA!$B$1:$G$2000,4,0)),"",VLOOKUP(CONCATENATE($O$3,$A43),[2]DATA!$B$1:$G$2000,4,0))</f>
        <v>PSV</v>
      </c>
      <c r="F42" s="10">
        <f>IF(ISERROR(VLOOKUP(CONCATENATE($O$3,$A43),[2]DATA!$B$1:$G$2000,6,0)),"",VLOOKUP(CONCATENATE($O$3,$A43),[2]DATA!$B$1:$G$2000,6,0)/-1)</f>
        <v>-40000000</v>
      </c>
      <c r="G42" s="13"/>
    </row>
    <row r="43" spans="1:7" s="5" customFormat="1" x14ac:dyDescent="0.25">
      <c r="A43" s="4">
        <v>37</v>
      </c>
      <c r="B43" s="14"/>
      <c r="C43" s="12"/>
      <c r="D43" s="16" t="str">
        <f>IF(ISERROR(VLOOKUP(CONCATENATE($O$3,$A44),[2]DATA!$B$1:$G$2000,3,0)),"",VLOOKUP(CONCATENATE($O$3,$A44),[2]DATA!$B$1:$G$2000,3,0))</f>
        <v>D_Malen</v>
      </c>
      <c r="E43" s="16" t="str">
        <f>IF(ISERROR(VLOOKUP(CONCATENATE($O$3,$A44),[2]DATA!$B$1:$G$2000,4,0)),"",VLOOKUP(CONCATENATE($O$3,$A44),[2]DATA!$B$1:$G$2000,4,0))</f>
        <v>PSV</v>
      </c>
      <c r="F43" s="10">
        <f>IF(ISERROR(VLOOKUP(CONCATENATE($O$3,$A44),[2]DATA!$B$1:$G$2000,6,0)),"",VLOOKUP(CONCATENATE($O$3,$A44),[2]DATA!$B$1:$G$2000,6,0)/-1)</f>
        <v>-40000000</v>
      </c>
      <c r="G43" s="13"/>
    </row>
    <row r="44" spans="1:7" s="5" customFormat="1" x14ac:dyDescent="0.25">
      <c r="A44" s="4">
        <v>38</v>
      </c>
      <c r="B44" s="14"/>
      <c r="C44" s="12"/>
      <c r="D44" s="16" t="str">
        <f>IF(ISERROR(VLOOKUP(CONCATENATE($O$3,$A45),[2]DATA!$B$1:$G$2000,3,0)),"",VLOOKUP(CONCATENATE($O$3,$A45),[2]DATA!$B$1:$G$2000,3,0))</f>
        <v>Neymar_Jr</v>
      </c>
      <c r="E44" s="16" t="str">
        <f>IF(ISERROR(VLOOKUP(CONCATENATE($O$3,$A45),[2]DATA!$B$1:$G$2000,4,0)),"",VLOOKUP(CONCATENATE($O$3,$A45),[2]DATA!$B$1:$G$2000,4,0))</f>
        <v>Roma</v>
      </c>
      <c r="F44" s="10">
        <f>IF(ISERROR(VLOOKUP(CONCATENATE($O$3,$A45),[2]DATA!$B$1:$G$2000,6,0)),"",VLOOKUP(CONCATENATE($O$3,$A45),[2]DATA!$B$1:$G$2000,6,0)/-1)</f>
        <v>-200000000</v>
      </c>
      <c r="G44" s="13"/>
    </row>
    <row r="45" spans="1:7" s="5" customFormat="1" x14ac:dyDescent="0.25">
      <c r="A45" s="4">
        <v>39</v>
      </c>
      <c r="B45" s="14"/>
      <c r="C45" s="12"/>
      <c r="D45" s="16" t="str">
        <f>IF(ISERROR(VLOOKUP(CONCATENATE($O$3,$A46),[2]DATA!$B$1:$G$2000,3,0)),"",VLOOKUP(CONCATENATE($O$3,$A46),[2]DATA!$B$1:$G$2000,3,0))</f>
        <v>M_Wallace</v>
      </c>
      <c r="E45" s="16" t="str">
        <f>IF(ISERROR(VLOOKUP(CONCATENATE($O$3,$A46),[2]DATA!$B$1:$G$2000,4,0)),"",VLOOKUP(CONCATENATE($O$3,$A46),[2]DATA!$B$1:$G$2000,4,0))</f>
        <v>Stoke_City</v>
      </c>
      <c r="F45" s="10">
        <f>IF(ISERROR(VLOOKUP(CONCATENATE($O$3,$A46),[2]DATA!$B$1:$G$2000,6,0)),"",VLOOKUP(CONCATENATE($O$3,$A46),[2]DATA!$B$1:$G$2000,6,0)/-1)</f>
        <v>-6000000</v>
      </c>
      <c r="G45" s="13"/>
    </row>
    <row r="46" spans="1:7" s="5" customFormat="1" x14ac:dyDescent="0.25">
      <c r="A46" s="4">
        <v>40</v>
      </c>
      <c r="B46" s="14"/>
      <c r="C46" s="12"/>
      <c r="D46" s="16" t="str">
        <f>IF(ISERROR(VLOOKUP(CONCATENATE($O$3,$A47),[2]DATA!$B$1:$G$2000,3,0)),"",VLOOKUP(CONCATENATE($O$3,$A47),[2]DATA!$B$1:$G$2000,3,0))</f>
        <v>K_Benzema</v>
      </c>
      <c r="E46" s="16" t="str">
        <f>IF(ISERROR(VLOOKUP(CONCATENATE($O$3,$A47),[2]DATA!$B$1:$G$2000,4,0)),"",VLOOKUP(CONCATENATE($O$3,$A47),[2]DATA!$B$1:$G$2000,4,0))</f>
        <v>Non_FFO</v>
      </c>
      <c r="F46" s="10">
        <f>IF(ISERROR(VLOOKUP(CONCATENATE($O$3,$A47),[2]DATA!$B$1:$G$2000,6,0)),"",VLOOKUP(CONCATENATE($O$3,$A47),[2]DATA!$B$1:$G$2000,6,0)/-1)</f>
        <v>-62000000</v>
      </c>
      <c r="G46" s="13"/>
    </row>
    <row r="47" spans="1:7" s="5" customFormat="1" x14ac:dyDescent="0.25">
      <c r="A47" s="4">
        <v>41</v>
      </c>
      <c r="B47" s="14"/>
      <c r="C47" s="12"/>
      <c r="D47" s="16" t="str">
        <f>IF(ISERROR(VLOOKUP(CONCATENATE($O$3,$A48),[2]DATA!$B$1:$G$2000,3,0)),"",VLOOKUP(CONCATENATE($O$3,$A48),[2]DATA!$B$1:$G$2000,3,0))</f>
        <v>P_Gollini</v>
      </c>
      <c r="E47" s="16" t="str">
        <f>IF(ISERROR(VLOOKUP(CONCATENATE($O$3,$A48),[2]DATA!$B$1:$G$2000,4,0)),"",VLOOKUP(CONCATENATE($O$3,$A48),[2]DATA!$B$1:$G$2000,4,0))</f>
        <v>Lyon</v>
      </c>
      <c r="F47" s="10">
        <f>IF(ISERROR(VLOOKUP(CONCATENATE($O$3,$A48),[2]DATA!$B$1:$G$2000,6,0)),"",VLOOKUP(CONCATENATE($O$3,$A48),[2]DATA!$B$1:$G$2000,6,0)/-1)</f>
        <v>-70000000</v>
      </c>
      <c r="G47" s="13"/>
    </row>
    <row r="48" spans="1:7" s="5" customFormat="1" x14ac:dyDescent="0.25">
      <c r="A48" s="4">
        <v>42</v>
      </c>
      <c r="B48" s="14"/>
      <c r="C48" s="12"/>
      <c r="D48" s="16" t="str">
        <f>IF(ISERROR(VLOOKUP(CONCATENATE($O$3,$A49),[2]DATA!$B$1:$G$2000,3,0)),"",VLOOKUP(CONCATENATE($O$3,$A49),[2]DATA!$B$1:$G$2000,3,0))</f>
        <v>B_Kamara</v>
      </c>
      <c r="E48" s="16" t="str">
        <f>IF(ISERROR(VLOOKUP(CONCATENATE($O$3,$A49),[2]DATA!$B$1:$G$2000,4,0)),"",VLOOKUP(CONCATENATE($O$3,$A49),[2]DATA!$B$1:$G$2000,4,0))</f>
        <v>PSV</v>
      </c>
      <c r="F48" s="10">
        <f>IF(ISERROR(VLOOKUP(CONCATENATE($O$3,$A49),[2]DATA!$B$1:$G$2000,6,0)),"",VLOOKUP(CONCATENATE($O$3,$A49),[2]DATA!$B$1:$G$2000,6,0)/-1)</f>
        <v>-30000000</v>
      </c>
      <c r="G48" s="13"/>
    </row>
    <row r="49" spans="1:252" s="5" customFormat="1" x14ac:dyDescent="0.25">
      <c r="A49" s="4">
        <v>43</v>
      </c>
      <c r="B49" s="14"/>
      <c r="C49" s="12"/>
      <c r="D49" s="16" t="str">
        <f>IF(ISERROR(VLOOKUP(CONCATENATE($O$3,$A50),[2]DATA!$B$1:$G$2000,3,0)),"",VLOOKUP(CONCATENATE($O$3,$A50),[2]DATA!$B$1:$G$2000,3,0))</f>
        <v>D_Tadic</v>
      </c>
      <c r="E49" s="16" t="str">
        <f>IF(ISERROR(VLOOKUP(CONCATENATE($O$3,$A50),[2]DATA!$B$1:$G$2000,4,0)),"",VLOOKUP(CONCATENATE($O$3,$A50),[2]DATA!$B$1:$G$2000,4,0))</f>
        <v>Roma</v>
      </c>
      <c r="F49" s="10">
        <f>IF(ISERROR(VLOOKUP(CONCATENATE($O$3,$A50),[2]DATA!$B$1:$G$2000,6,0)),"",VLOOKUP(CONCATENATE($O$3,$A50),[2]DATA!$B$1:$G$2000,6,0)/-1)</f>
        <v>-22500000</v>
      </c>
      <c r="G49" s="13"/>
      <c r="H49" s="8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44</v>
      </c>
      <c r="B50" s="14"/>
      <c r="C50" s="12"/>
      <c r="D50" s="16" t="str">
        <f>IF(ISERROR(VLOOKUP(CONCATENATE($O$3,$A51),[2]DATA!$B$1:$G$2000,3,0)),"",VLOOKUP(CONCATENATE($O$3,$A51),[2]DATA!$B$1:$G$2000,3,0))</f>
        <v>R_Strieder</v>
      </c>
      <c r="E50" s="16" t="str">
        <f>IF(ISERROR(VLOOKUP(CONCATENATE($O$3,$A51),[2]DATA!$B$1:$G$2000,4,0)),"",VLOOKUP(CONCATENATE($O$3,$A51),[2]DATA!$B$1:$G$2000,4,0))</f>
        <v>West_Ham</v>
      </c>
      <c r="F50" s="10">
        <f>IF(ISERROR(VLOOKUP(CONCATENATE($O$3,$A51),[2]DATA!$B$1:$G$2000,6,0)),"",VLOOKUP(CONCATENATE($O$3,$A51),[2]DATA!$B$1:$G$2000,6,0)/-1)</f>
        <v>-5000000</v>
      </c>
      <c r="G50" s="13"/>
      <c r="H50" s="8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45</v>
      </c>
      <c r="B51" s="14"/>
      <c r="C51" s="12"/>
      <c r="D51" s="16" t="str">
        <f>IF(ISERROR(VLOOKUP(CONCATENATE($O$3,$A52),[2]DATA!$B$1:$G$2000,3,0)),"",VLOOKUP(CONCATENATE($O$3,$A52),[2]DATA!$B$1:$G$2000,3,0))</f>
        <v>L_Hradecky</v>
      </c>
      <c r="E51" s="16" t="str">
        <f>IF(ISERROR(VLOOKUP(CONCATENATE($O$3,$A52),[2]DATA!$B$1:$G$2000,4,0)),"",VLOOKUP(CONCATENATE($O$3,$A52),[2]DATA!$B$1:$G$2000,4,0))</f>
        <v>Monaco</v>
      </c>
      <c r="F51" s="10">
        <f>IF(ISERROR(VLOOKUP(CONCATENATE($O$3,$A52),[2]DATA!$B$1:$G$2000,6,0)),"",VLOOKUP(CONCATENATE($O$3,$A52),[2]DATA!$B$1:$G$2000,6,0)/-1)</f>
        <v>-20000000</v>
      </c>
      <c r="G51" s="13"/>
      <c r="H51" s="8" t="str">
        <f>IF(ISERROR(VLOOKUP(CONCATENATE($O$3,#REF!),[2]DATA!$B$1:$G$2000,6,0)),"",VLOOKUP(CONCATENATE($O$3,#REF!),[2]DATA!$B$1:$G$2000,6,0)/-1)</f>
        <v/>
      </c>
      <c r="I51" s="5"/>
      <c r="J51" s="7"/>
      <c r="K51" s="7"/>
      <c r="L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</row>
    <row r="52" spans="1:252" x14ac:dyDescent="0.25">
      <c r="A52" s="4">
        <v>46</v>
      </c>
      <c r="B52" s="14"/>
      <c r="C52" s="12"/>
      <c r="D52" s="16" t="str">
        <f>IF(ISERROR(VLOOKUP(CONCATENATE($O$3,$A53),[2]DATA!$B$1:$G$2000,3,0)),"",VLOOKUP(CONCATENATE($O$3,$A53),[2]DATA!$B$1:$G$2000,3,0))</f>
        <v>Fabian_Ruiz</v>
      </c>
      <c r="E52" s="16" t="str">
        <f>IF(ISERROR(VLOOKUP(CONCATENATE($O$3,$A53),[2]DATA!$B$1:$G$2000,4,0)),"",VLOOKUP(CONCATENATE($O$3,$A53),[2]DATA!$B$1:$G$2000,4,0))</f>
        <v>Manchester_United</v>
      </c>
      <c r="F52" s="10">
        <f>IF(ISERROR(VLOOKUP(CONCATENATE($O$3,$A53),[2]DATA!$B$1:$G$2000,6,0)),"",VLOOKUP(CONCATENATE($O$3,$A53),[2]DATA!$B$1:$G$2000,6,0)/-1)</f>
        <v>-160000000</v>
      </c>
      <c r="G52" s="13"/>
      <c r="H52" s="8" t="str">
        <f>IF(ISERROR(VLOOKUP(CONCATENATE($O$3,#REF!),[2]DATA!$B$1:$G$2000,6,0)),"",VLOOKUP(CONCATENATE($O$3,#REF!),[2]DATA!$B$1:$G$2000,6,0)/-1)</f>
        <v/>
      </c>
      <c r="I52" s="5"/>
      <c r="J52" s="7"/>
      <c r="K52" s="7"/>
      <c r="L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</row>
    <row r="53" spans="1:252" x14ac:dyDescent="0.25">
      <c r="A53" s="4">
        <v>47</v>
      </c>
      <c r="B53" s="14"/>
      <c r="C53" s="12"/>
      <c r="D53" s="16" t="str">
        <f>IF(ISERROR(VLOOKUP(CONCATENATE($O$3,$A54),[2]DATA!$B$1:$G$2000,3,0)),"",VLOOKUP(CONCATENATE($O$3,$A54),[2]DATA!$B$1:$G$2000,3,0))</f>
        <v>S_M_Savic</v>
      </c>
      <c r="E53" s="16" t="str">
        <f>IF(ISERROR(VLOOKUP(CONCATENATE($O$3,$A54),[2]DATA!$B$1:$G$2000,4,0)),"",VLOOKUP(CONCATENATE($O$3,$A54),[2]DATA!$B$1:$G$2000,4,0))</f>
        <v>Chelsea</v>
      </c>
      <c r="F53" s="10">
        <f>IF(ISERROR(VLOOKUP(CONCATENATE($O$3,$A54),[2]DATA!$B$1:$G$2000,6,0)),"",VLOOKUP(CONCATENATE($O$3,$A54),[2]DATA!$B$1:$G$2000,6,0)/-1)</f>
        <v>-20000000</v>
      </c>
      <c r="G53" s="13"/>
      <c r="H53" s="8"/>
      <c r="I53" s="5"/>
      <c r="J53" s="7"/>
      <c r="K53" s="7"/>
      <c r="L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</row>
    <row r="54" spans="1:252" x14ac:dyDescent="0.25">
      <c r="A54" s="4">
        <v>48</v>
      </c>
      <c r="B54" s="14"/>
      <c r="C54" s="12"/>
      <c r="D54" s="16" t="str">
        <f>IF(ISERROR(VLOOKUP(CONCATENATE($O$3,$A55),[2]DATA!$B$1:$G$2000,3,0)),"",VLOOKUP(CONCATENATE($O$3,$A55),[2]DATA!$B$1:$G$2000,3,0))</f>
        <v>T_Werner</v>
      </c>
      <c r="E54" s="16" t="str">
        <f>IF(ISERROR(VLOOKUP(CONCATENATE($O$3,$A55),[2]DATA!$B$1:$G$2000,4,0)),"",VLOOKUP(CONCATENATE($O$3,$A55),[2]DATA!$B$1:$G$2000,4,0))</f>
        <v>Lyon</v>
      </c>
      <c r="F54" s="10">
        <f>IF(ISERROR(VLOOKUP(CONCATENATE($O$3,$A55),[2]DATA!$B$1:$G$2000,6,0)),"",VLOOKUP(CONCATENATE($O$3,$A55),[2]DATA!$B$1:$G$2000,6,0)/-1)</f>
        <v>-31000000</v>
      </c>
      <c r="G54" s="13"/>
      <c r="H54" s="8"/>
      <c r="I54" s="5"/>
      <c r="J54" s="7"/>
      <c r="K54" s="7"/>
      <c r="L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</row>
    <row r="55" spans="1:252" x14ac:dyDescent="0.25">
      <c r="A55" s="4">
        <v>49</v>
      </c>
      <c r="B55" s="14"/>
      <c r="C55" s="12"/>
      <c r="D55" s="16" t="str">
        <f>IF(ISERROR(VLOOKUP(CONCATENATE($O$3,$A56),[2]DATA!$B$1:$G$2000,3,0)),"",VLOOKUP(CONCATENATE($O$3,$A56),[2]DATA!$B$1:$G$2000,3,0))</f>
        <v>C_Drameh</v>
      </c>
      <c r="E55" s="16" t="str">
        <f>IF(ISERROR(VLOOKUP(CONCATENATE($O$3,$A56),[2]DATA!$B$1:$G$2000,4,0)),"",VLOOKUP(CONCATENATE($O$3,$A56),[2]DATA!$B$1:$G$2000,4,0))</f>
        <v>Luton_Town</v>
      </c>
      <c r="F55" s="10">
        <f>IF(ISERROR(VLOOKUP(CONCATENATE($O$3,$A56),[2]DATA!$B$1:$G$2000,6,0)),"",VLOOKUP(CONCATENATE($O$3,$A56),[2]DATA!$B$1:$G$2000,6,0)/-1)</f>
        <v>-5000000</v>
      </c>
      <c r="G55" s="13"/>
      <c r="H55" s="8"/>
      <c r="I55" s="5"/>
      <c r="J55" s="7"/>
      <c r="K55" s="7"/>
      <c r="L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</row>
    <row r="56" spans="1:252" x14ac:dyDescent="0.25">
      <c r="A56" s="4">
        <v>50</v>
      </c>
      <c r="B56" s="14"/>
      <c r="C56" s="12"/>
      <c r="D56" s="16" t="str">
        <f>IF(ISERROR(VLOOKUP(CONCATENATE($O$3,$A57),[2]DATA!$B$1:$G$2000,3,0)),"",VLOOKUP(CONCATENATE($O$3,$A57),[2]DATA!$B$1:$G$2000,3,0))</f>
        <v>Richarlison</v>
      </c>
      <c r="E56" s="16" t="str">
        <f>IF(ISERROR(VLOOKUP(CONCATENATE($O$3,$A57),[2]DATA!$B$1:$G$2000,4,0)),"",VLOOKUP(CONCATENATE($O$3,$A57),[2]DATA!$B$1:$G$2000,4,0))</f>
        <v>Chelsea</v>
      </c>
      <c r="F56" s="10">
        <f>IF(ISERROR(VLOOKUP(CONCATENATE($O$3,$A57),[2]DATA!$B$1:$G$2000,6,0)),"",VLOOKUP(CONCATENATE($O$3,$A57),[2]DATA!$B$1:$G$2000,6,0)/-1)</f>
        <v>-20000000</v>
      </c>
      <c r="G56" s="13"/>
      <c r="H56" s="5"/>
      <c r="I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</row>
    <row r="57" spans="1:252" x14ac:dyDescent="0.25">
      <c r="A57" s="4">
        <v>51</v>
      </c>
      <c r="B57" s="14"/>
      <c r="C57" s="12"/>
      <c r="D57" s="16" t="str">
        <f>IF(ISERROR(VLOOKUP(CONCATENATE($O$3,$A58),[2]DATA!$B$1:$G$2000,3,0)),"",VLOOKUP(CONCATENATE($O$3,$A58),[2]DATA!$B$1:$G$2000,3,0))</f>
        <v>E_Garcia</v>
      </c>
      <c r="E57" s="16" t="str">
        <f>IF(ISERROR(VLOOKUP(CONCATENATE($O$3,$A58),[2]DATA!$B$1:$G$2000,4,0)),"",VLOOKUP(CONCATENATE($O$3,$A58),[2]DATA!$B$1:$G$2000,4,0))</f>
        <v>Chelsea</v>
      </c>
      <c r="F57" s="10">
        <f>IF(ISERROR(VLOOKUP(CONCATENATE($O$3,$A58),[2]DATA!$B$1:$G$2000,6,0)),"",VLOOKUP(CONCATENATE($O$3,$A58),[2]DATA!$B$1:$G$2000,6,0)/-1)</f>
        <v>-20000000</v>
      </c>
      <c r="G57" s="13"/>
      <c r="H57" s="5"/>
      <c r="I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</row>
    <row r="58" spans="1:252" x14ac:dyDescent="0.25">
      <c r="A58" s="4">
        <v>52</v>
      </c>
      <c r="B58" s="14"/>
      <c r="C58" s="12"/>
      <c r="D58" s="16" t="str">
        <f>IF(ISERROR(VLOOKUP(CONCATENATE($O$3,$A59),[2]DATA!$B$1:$G$2000,3,0)),"",VLOOKUP(CONCATENATE($O$3,$A59),[2]DATA!$B$1:$G$2000,3,0))</f>
        <v>L_Rocchi</v>
      </c>
      <c r="E58" s="16" t="str">
        <f>IF(ISERROR(VLOOKUP(CONCATENATE($O$3,$A59),[2]DATA!$B$1:$G$2000,4,0)),"",VLOOKUP(CONCATENATE($O$3,$A59),[2]DATA!$B$1:$G$2000,4,0))</f>
        <v>PSG</v>
      </c>
      <c r="F58" s="10">
        <f>IF(ISERROR(VLOOKUP(CONCATENATE($O$3,$A59),[2]DATA!$B$1:$G$2000,6,0)),"",VLOOKUP(CONCATENATE($O$3,$A59),[2]DATA!$B$1:$G$2000,6,0)/-1)</f>
        <v>-5000000</v>
      </c>
      <c r="G58" s="13"/>
      <c r="H58" s="5"/>
      <c r="I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</row>
    <row r="59" spans="1:252" x14ac:dyDescent="0.25">
      <c r="A59" s="4">
        <v>53</v>
      </c>
      <c r="B59" s="14"/>
      <c r="C59" s="12"/>
      <c r="D59" s="16" t="str">
        <f>IF(ISERROR(VLOOKUP(CONCATENATE($O$3,$A60),[2]DATA!$B$1:$G$2000,3,0)),"",VLOOKUP(CONCATENATE($O$3,$A60),[2]DATA!$B$1:$G$2000,3,0))</f>
        <v>J_Alvarez</v>
      </c>
      <c r="E59" s="16" t="str">
        <f>IF(ISERROR(VLOOKUP(CONCATENATE($O$3,$A60),[2]DATA!$B$1:$G$2000,4,0)),"",VLOOKUP(CONCATENATE($O$3,$A60),[2]DATA!$B$1:$G$2000,4,0))</f>
        <v>Southampton</v>
      </c>
      <c r="F59" s="10">
        <f>IF(ISERROR(VLOOKUP(CONCATENATE($O$3,$A60),[2]DATA!$B$1:$G$2000,6,0)),"",VLOOKUP(CONCATENATE($O$3,$A60),[2]DATA!$B$1:$G$2000,6,0)/-1)</f>
        <v>-185000000</v>
      </c>
      <c r="G59" s="13"/>
      <c r="H59" s="5"/>
      <c r="I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</row>
    <row r="60" spans="1:252" x14ac:dyDescent="0.25">
      <c r="A60" s="4">
        <v>54</v>
      </c>
      <c r="B60" s="14"/>
      <c r="C60" s="12"/>
      <c r="D60" s="16" t="str">
        <f>IF(ISERROR(VLOOKUP(CONCATENATE($O$3,$A61),[2]DATA!$B$1:$G$2000,3,0)),"",VLOOKUP(CONCATENATE($O$3,$A61),[2]DATA!$B$1:$G$2000,3,0))</f>
        <v>Raul_Albiol</v>
      </c>
      <c r="E60" s="16" t="str">
        <f>IF(ISERROR(VLOOKUP(CONCATENATE($O$3,$A61),[2]DATA!$B$1:$G$2000,4,0)),"",VLOOKUP(CONCATENATE($O$3,$A61),[2]DATA!$B$1:$G$2000,4,0))</f>
        <v>Real_Madrid</v>
      </c>
      <c r="F60" s="10">
        <f>IF(ISERROR(VLOOKUP(CONCATENATE($O$3,$A61),[2]DATA!$B$1:$G$2000,6,0)),"",VLOOKUP(CONCATENATE($O$3,$A61),[2]DATA!$B$1:$G$2000,6,0)/-1)</f>
        <v>-27000000</v>
      </c>
      <c r="G60" s="13"/>
      <c r="H60" s="5"/>
      <c r="I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</row>
    <row r="61" spans="1:252" x14ac:dyDescent="0.25">
      <c r="A61" s="4">
        <v>55</v>
      </c>
      <c r="B61" s="14"/>
      <c r="C61" s="12"/>
      <c r="D61" s="16" t="str">
        <f>IF(ISERROR(VLOOKUP(CONCATENATE($O$3,$A62),[2]DATA!$B$1:$G$2000,3,0)),"",VLOOKUP(CONCATENATE($O$3,$A62),[2]DATA!$B$1:$G$2000,3,0))</f>
        <v>A_Meret</v>
      </c>
      <c r="E61" s="16" t="str">
        <f>IF(ISERROR(VLOOKUP(CONCATENATE($O$3,$A62),[2]DATA!$B$1:$G$2000,4,0)),"",VLOOKUP(CONCATENATE($O$3,$A62),[2]DATA!$B$1:$G$2000,4,0))</f>
        <v>Norwich_City</v>
      </c>
      <c r="F61" s="10">
        <f>IF(ISERROR(VLOOKUP(CONCATENATE($O$3,$A62),[2]DATA!$B$1:$G$2000,6,0)),"",VLOOKUP(CONCATENATE($O$3,$A62),[2]DATA!$B$1:$G$2000,6,0)/-1)</f>
        <v>-20000000</v>
      </c>
      <c r="G61" s="13"/>
      <c r="H61" s="5"/>
      <c r="I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</row>
    <row r="62" spans="1:252" x14ac:dyDescent="0.25">
      <c r="A62" s="4">
        <v>56</v>
      </c>
      <c r="B62" s="14"/>
      <c r="C62" s="12"/>
      <c r="D62" s="16" t="str">
        <f>IF(ISERROR(VLOOKUP(CONCATENATE($O$3,$A63),[2]DATA!$B$1:$G$2000,3,0)),"",VLOOKUP(CONCATENATE($O$3,$A63),[2]DATA!$B$1:$G$2000,3,0))</f>
        <v>S_Aurier</v>
      </c>
      <c r="E62" s="16" t="str">
        <f>IF(ISERROR(VLOOKUP(CONCATENATE($O$3,$A63),[2]DATA!$B$1:$G$2000,4,0)),"",VLOOKUP(CONCATENATE($O$3,$A63),[2]DATA!$B$1:$G$2000,4,0))</f>
        <v>Nottingham_Forest</v>
      </c>
      <c r="F62" s="10">
        <f>IF(ISERROR(VLOOKUP(CONCATENATE($O$3,$A63),[2]DATA!$B$1:$G$2000,6,0)),"",VLOOKUP(CONCATENATE($O$3,$A63),[2]DATA!$B$1:$G$2000,6,0)/-1)</f>
        <v>-20000000</v>
      </c>
      <c r="G62" s="13"/>
      <c r="H62" s="5"/>
      <c r="I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</row>
    <row r="63" spans="1:252" x14ac:dyDescent="0.25">
      <c r="A63" s="4">
        <v>57</v>
      </c>
      <c r="B63" s="14"/>
      <c r="C63" s="12"/>
      <c r="D63" s="16" t="str">
        <f>IF(ISERROR(VLOOKUP(CONCATENATE($O$3,$A64),[2]DATA!$B$1:$G$2000,3,0)),"",VLOOKUP(CONCATENATE($O$3,$A64),[2]DATA!$B$1:$G$2000,3,0))</f>
        <v>Suso</v>
      </c>
      <c r="E63" s="16" t="str">
        <f>IF(ISERROR(VLOOKUP(CONCATENATE($O$3,$A64),[2]DATA!$B$1:$G$2000,4,0)),"",VLOOKUP(CONCATENATE($O$3,$A64),[2]DATA!$B$1:$G$2000,4,0))</f>
        <v>Nottingham_Forest</v>
      </c>
      <c r="F63" s="10">
        <f>IF(ISERROR(VLOOKUP(CONCATENATE($O$3,$A64),[2]DATA!$B$1:$G$2000,6,0)),"",VLOOKUP(CONCATENATE($O$3,$A64),[2]DATA!$B$1:$G$2000,6,0)/-1)</f>
        <v>-20000000</v>
      </c>
      <c r="G63" s="13"/>
      <c r="H63" s="5"/>
      <c r="I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</row>
    <row r="64" spans="1:252" x14ac:dyDescent="0.25">
      <c r="A64" s="4">
        <v>58</v>
      </c>
      <c r="B64" s="14"/>
      <c r="C64" s="12"/>
      <c r="D64" s="16" t="str">
        <f>IF(ISERROR(VLOOKUP(CONCATENATE($O$3,$A65),[2]DATA!$B$1:$G$2000,3,0)),"",VLOOKUP(CONCATENATE($O$3,$A65),[2]DATA!$B$1:$G$2000,3,0))</f>
        <v/>
      </c>
      <c r="E64" s="16" t="str">
        <f>IF(ISERROR(VLOOKUP(CONCATENATE($O$3,$A65),[2]DATA!$B$1:$G$2000,4,0)),"",VLOOKUP(CONCATENATE($O$3,$A65),[2]DATA!$B$1:$G$2000,4,0))</f>
        <v/>
      </c>
      <c r="F64" s="10" t="str">
        <f>IF(ISERROR(VLOOKUP(CONCATENATE($O$3,$A65),[2]DATA!$B$1:$G$2000,6,0)),"",VLOOKUP(CONCATENATE($O$3,$A65),[2]DATA!$B$1:$G$2000,6,0)/-1)</f>
        <v/>
      </c>
      <c r="G64" s="13"/>
      <c r="H64" s="5"/>
      <c r="I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</row>
    <row r="65" spans="1:252" x14ac:dyDescent="0.25">
      <c r="A65" s="4">
        <v>59</v>
      </c>
      <c r="B65" s="14"/>
      <c r="C65" s="12"/>
      <c r="D65" s="16" t="str">
        <f>IF(ISERROR(VLOOKUP(CONCATENATE($O$3,$A66),[2]DATA!$B$1:$G$2000,3,0)),"",VLOOKUP(CONCATENATE($O$3,$A66),[2]DATA!$B$1:$G$2000,3,0))</f>
        <v/>
      </c>
      <c r="E65" s="16" t="str">
        <f>IF(ISERROR(VLOOKUP(CONCATENATE($O$3,$A66),[2]DATA!$B$1:$G$2000,4,0)),"",VLOOKUP(CONCATENATE($O$3,$A66),[2]DATA!$B$1:$G$2000,4,0))</f>
        <v/>
      </c>
      <c r="F65" s="10" t="str">
        <f>IF(ISERROR(VLOOKUP(CONCATENATE($O$3,$A66),[2]DATA!$B$1:$G$2000,6,0)),"",VLOOKUP(CONCATENATE($O$3,$A66),[2]DATA!$B$1:$G$2000,6,0)/-1)</f>
        <v/>
      </c>
      <c r="G65" s="13"/>
      <c r="H65" s="5"/>
      <c r="I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</row>
    <row r="66" spans="1:252" x14ac:dyDescent="0.25">
      <c r="A66" s="4">
        <v>60</v>
      </c>
      <c r="B66" s="14"/>
      <c r="C66" s="12"/>
      <c r="D66" s="16" t="str">
        <f>IF(ISERROR(VLOOKUP(CONCATENATE($O$3,$A67),[2]DATA!$B$1:$G$2000,3,0)),"",VLOOKUP(CONCATENATE($O$3,$A67),[2]DATA!$B$1:$G$2000,3,0))</f>
        <v/>
      </c>
      <c r="E66" s="16" t="str">
        <f>IF(ISERROR(VLOOKUP(CONCATENATE($O$3,$A67),[2]DATA!$B$1:$G$2000,4,0)),"",VLOOKUP(CONCATENATE($O$3,$A67),[2]DATA!$B$1:$G$2000,4,0))</f>
        <v/>
      </c>
      <c r="F66" s="10" t="str">
        <f>IF(ISERROR(VLOOKUP(CONCATENATE($O$3,$A67),[2]DATA!$B$1:$G$2000,6,0)),"",VLOOKUP(CONCATENATE($O$3,$A67),[2]DATA!$B$1:$G$2000,6,0)/-1)</f>
        <v/>
      </c>
      <c r="G66" s="13"/>
      <c r="H66" s="5"/>
      <c r="I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</row>
    <row r="67" spans="1:252" x14ac:dyDescent="0.25">
      <c r="A67" s="4">
        <v>61</v>
      </c>
      <c r="B67" s="14"/>
      <c r="C67" s="12"/>
      <c r="D67" s="16" t="str">
        <f>IF(ISERROR(VLOOKUP(CONCATENATE($O$3,$A68),[2]DATA!$B$1:$G$2000,3,0)),"",VLOOKUP(CONCATENATE($O$3,$A68),[2]DATA!$B$1:$G$2000,3,0))</f>
        <v/>
      </c>
      <c r="E67" s="16" t="str">
        <f>IF(ISERROR(VLOOKUP(CONCATENATE($O$3,$A68),[2]DATA!$B$1:$G$2000,4,0)),"",VLOOKUP(CONCATENATE($O$3,$A68),[2]DATA!$B$1:$G$2000,4,0))</f>
        <v/>
      </c>
      <c r="F67" s="10" t="str">
        <f>IF(ISERROR(VLOOKUP(CONCATENATE($O$3,$A68),[2]DATA!$B$1:$G$2000,6,0)),"",VLOOKUP(CONCATENATE($O$3,$A68),[2]DATA!$B$1:$G$2000,6,0)/-1)</f>
        <v/>
      </c>
      <c r="G67" s="13"/>
      <c r="H67" s="5"/>
      <c r="I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</row>
    <row r="68" spans="1:252" x14ac:dyDescent="0.25">
      <c r="A68" s="4">
        <v>62</v>
      </c>
      <c r="B68" s="14"/>
      <c r="C68" s="12"/>
      <c r="D68" s="16" t="str">
        <f>IF(ISERROR(VLOOKUP(CONCATENATE($O$3,$A69),[2]DATA!$B$1:$G$2000,3,0)),"",VLOOKUP(CONCATENATE($O$3,$A69),[2]DATA!$B$1:$G$2000,3,0))</f>
        <v/>
      </c>
      <c r="E68" s="16" t="str">
        <f>IF(ISERROR(VLOOKUP(CONCATENATE($O$3,$A69),[2]DATA!$B$1:$G$2000,4,0)),"",VLOOKUP(CONCATENATE($O$3,$A69),[2]DATA!$B$1:$G$2000,4,0))</f>
        <v/>
      </c>
      <c r="F68" s="10" t="str">
        <f>IF(ISERROR(VLOOKUP(CONCATENATE($O$3,$A69),[2]DATA!$B$1:$G$2000,6,0)),"",VLOOKUP(CONCATENATE($O$3,$A69),[2]DATA!$B$1:$G$2000,6,0)/-1)</f>
        <v/>
      </c>
      <c r="G68" s="13"/>
      <c r="H68" s="5"/>
      <c r="I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</row>
    <row r="69" spans="1:252" x14ac:dyDescent="0.25">
      <c r="A69" s="4">
        <v>63</v>
      </c>
      <c r="B69" s="14"/>
      <c r="C69" s="12"/>
      <c r="D69" s="16" t="str">
        <f>IF(ISERROR(VLOOKUP(CONCATENATE($O$3,$A70),[2]DATA!$B$1:$G$2000,3,0)),"",VLOOKUP(CONCATENATE($O$3,$A70),[2]DATA!$B$1:$G$2000,3,0))</f>
        <v/>
      </c>
      <c r="E69" s="16" t="str">
        <f>IF(ISERROR(VLOOKUP(CONCATENATE($O$3,$A70),[2]DATA!$B$1:$G$2000,4,0)),"",VLOOKUP(CONCATENATE($O$3,$A70),[2]DATA!$B$1:$G$2000,4,0))</f>
        <v/>
      </c>
      <c r="F69" s="10" t="str">
        <f>IF(ISERROR(VLOOKUP(CONCATENATE($O$3,$A70),[2]DATA!$B$1:$G$2000,6,0)),"",VLOOKUP(CONCATENATE($O$3,$A70),[2]DATA!$B$1:$G$2000,6,0)/-1)</f>
        <v/>
      </c>
      <c r="G69" s="13"/>
      <c r="H69" s="5"/>
      <c r="I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</row>
    <row r="70" spans="1:252" x14ac:dyDescent="0.25">
      <c r="A70" s="4">
        <v>64</v>
      </c>
      <c r="B70" s="14"/>
      <c r="C70" s="12"/>
      <c r="D70" s="16" t="str">
        <f>IF(ISERROR(VLOOKUP(CONCATENATE($O$3,$A71),[2]DATA!$B$1:$G$2000,3,0)),"",VLOOKUP(CONCATENATE($O$3,$A71),[2]DATA!$B$1:$G$2000,3,0))</f>
        <v/>
      </c>
      <c r="E70" s="16" t="str">
        <f>IF(ISERROR(VLOOKUP(CONCATENATE($O$3,$A71),[2]DATA!$B$1:$G$2000,4,0)),"",VLOOKUP(CONCATENATE($O$3,$A71),[2]DATA!$B$1:$G$2000,4,0))</f>
        <v/>
      </c>
      <c r="F70" s="10" t="str">
        <f>IF(ISERROR(VLOOKUP(CONCATENATE($O$3,$A71),[2]DATA!$B$1:$G$2000,6,0)),"",VLOOKUP(CONCATENATE($O$3,$A71),[2]DATA!$B$1:$G$2000,6,0)/-1)</f>
        <v/>
      </c>
      <c r="G70" s="13"/>
      <c r="H70" s="5"/>
      <c r="I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</row>
    <row r="71" spans="1:252" x14ac:dyDescent="0.25">
      <c r="A71" s="4">
        <v>65</v>
      </c>
      <c r="B71" s="14"/>
      <c r="C71" s="12"/>
      <c r="D71" s="16" t="str">
        <f>IF(ISERROR(VLOOKUP(CONCATENATE($O$3,$A72),[2]DATA!$B$1:$G$2000,3,0)),"",VLOOKUP(CONCATENATE($O$3,$A72),[2]DATA!$B$1:$G$2000,3,0))</f>
        <v/>
      </c>
      <c r="E71" s="16" t="str">
        <f>IF(ISERROR(VLOOKUP(CONCATENATE($O$3,$A72),[2]DATA!$B$1:$G$2000,4,0)),"",VLOOKUP(CONCATENATE($O$3,$A72),[2]DATA!$B$1:$G$2000,4,0))</f>
        <v/>
      </c>
      <c r="F71" s="10" t="str">
        <f>IF(ISERROR(VLOOKUP(CONCATENATE($O$3,$A72),[2]DATA!$B$1:$G$2000,6,0)),"",VLOOKUP(CONCATENATE($O$3,$A72),[2]DATA!$B$1:$G$2000,6,0)/-1)</f>
        <v/>
      </c>
      <c r="G71" s="13"/>
      <c r="H71" s="5"/>
      <c r="I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</row>
    <row r="72" spans="1:252" x14ac:dyDescent="0.25">
      <c r="A72" s="4">
        <v>66</v>
      </c>
      <c r="B72" s="14"/>
      <c r="C72" s="12"/>
      <c r="D72" s="16" t="str">
        <f>IF(ISERROR(VLOOKUP(CONCATENATE($O$3,$A73),[2]DATA!$B$1:$G$2000,3,0)),"",VLOOKUP(CONCATENATE($O$3,$A73),[2]DATA!$B$1:$G$2000,3,0))</f>
        <v/>
      </c>
      <c r="E72" s="16" t="str">
        <f>IF(ISERROR(VLOOKUP(CONCATENATE($O$3,$A73),[2]DATA!$B$1:$G$2000,4,0)),"",VLOOKUP(CONCATENATE($O$3,$A73),[2]DATA!$B$1:$G$2000,4,0))</f>
        <v/>
      </c>
      <c r="F72" s="10" t="str">
        <f>IF(ISERROR(VLOOKUP(CONCATENATE($O$3,$A73),[2]DATA!$B$1:$G$2000,6,0)),"",VLOOKUP(CONCATENATE($O$3,$A73),[2]DATA!$B$1:$G$2000,6,0)/-1)</f>
        <v/>
      </c>
      <c r="G72" s="13"/>
      <c r="H72" s="5"/>
      <c r="I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</row>
    <row r="73" spans="1:252" x14ac:dyDescent="0.25">
      <c r="A73" s="4">
        <v>67</v>
      </c>
      <c r="B73" s="14"/>
      <c r="C73" s="12"/>
      <c r="D73" s="16" t="str">
        <f>IF(ISERROR(VLOOKUP(CONCATENATE($O$3,$A74),[2]DATA!$B$1:$G$2000,3,0)),"",VLOOKUP(CONCATENATE($O$3,$A74),[2]DATA!$B$1:$G$2000,3,0))</f>
        <v/>
      </c>
      <c r="E73" s="16" t="str">
        <f>IF(ISERROR(VLOOKUP(CONCATENATE($O$3,$A74),[2]DATA!$B$1:$G$2000,4,0)),"",VLOOKUP(CONCATENATE($O$3,$A74),[2]DATA!$B$1:$G$2000,4,0))</f>
        <v/>
      </c>
      <c r="F73" s="10" t="str">
        <f>IF(ISERROR(VLOOKUP(CONCATENATE($O$3,$A74),[2]DATA!$B$1:$G$2000,6,0)),"",VLOOKUP(CONCATENATE($O$3,$A74),[2]DATA!$B$1:$G$2000,6,0)/-1)</f>
        <v/>
      </c>
      <c r="G73" s="13"/>
      <c r="H73" s="5"/>
      <c r="I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</row>
    <row r="74" spans="1:252" x14ac:dyDescent="0.25">
      <c r="A74" s="4">
        <v>68</v>
      </c>
      <c r="B74" s="14"/>
      <c r="C74" s="12"/>
      <c r="D74" s="16" t="str">
        <f>IF(ISERROR(VLOOKUP(CONCATENATE($O$3,$A75),[2]DATA!$B$1:$G$2000,3,0)),"",VLOOKUP(CONCATENATE($O$3,$A75),[2]DATA!$B$1:$G$2000,3,0))</f>
        <v/>
      </c>
      <c r="E74" s="16" t="str">
        <f>IF(ISERROR(VLOOKUP(CONCATENATE($O$3,$A75),[2]DATA!$B$1:$G$2000,4,0)),"",VLOOKUP(CONCATENATE($O$3,$A75),[2]DATA!$B$1:$G$2000,4,0))</f>
        <v/>
      </c>
      <c r="F74" s="10" t="str">
        <f>IF(ISERROR(VLOOKUP(CONCATENATE($O$3,$A75),[2]DATA!$B$1:$G$2000,6,0)),"",VLOOKUP(CONCATENATE($O$3,$A75),[2]DATA!$B$1:$G$2000,6,0)/-1)</f>
        <v/>
      </c>
      <c r="G74" s="13"/>
      <c r="H74" s="5"/>
      <c r="I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</row>
    <row r="75" spans="1:252" x14ac:dyDescent="0.25">
      <c r="A75" s="4">
        <v>69</v>
      </c>
      <c r="B75" s="14"/>
      <c r="C75" s="12"/>
      <c r="D75" s="16" t="str">
        <f>IF(ISERROR(VLOOKUP(CONCATENATE($O$3,$A76),[2]DATA!$B$1:$G$2000,3,0)),"",VLOOKUP(CONCATENATE($O$3,$A76),[2]DATA!$B$1:$G$2000,3,0))</f>
        <v/>
      </c>
      <c r="E75" s="16" t="str">
        <f>IF(ISERROR(VLOOKUP(CONCATENATE($O$3,$A76),[2]DATA!$B$1:$G$2000,4,0)),"",VLOOKUP(CONCATENATE($O$3,$A76),[2]DATA!$B$1:$G$2000,4,0))</f>
        <v/>
      </c>
      <c r="F75" s="10" t="str">
        <f>IF(ISERROR(VLOOKUP(CONCATENATE($O$3,$A76),[2]DATA!$B$1:$G$2000,6,0)),"",VLOOKUP(CONCATENATE($O$3,$A76),[2]DATA!$B$1:$G$2000,6,0)/-1)</f>
        <v/>
      </c>
      <c r="G75" s="13"/>
      <c r="H75" s="5"/>
      <c r="I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</row>
    <row r="76" spans="1:252" x14ac:dyDescent="0.25">
      <c r="A76" s="4">
        <v>70</v>
      </c>
      <c r="B76" s="14"/>
      <c r="C76" s="12"/>
      <c r="D76" s="16" t="str">
        <f>IF(ISERROR(VLOOKUP(CONCATENATE($O$3,$A77),[2]DATA!$B$1:$G$2000,3,0)),"",VLOOKUP(CONCATENATE($O$3,$A77),[2]DATA!$B$1:$G$2000,3,0))</f>
        <v/>
      </c>
      <c r="E76" s="16" t="str">
        <f>IF(ISERROR(VLOOKUP(CONCATENATE($O$3,$A77),[2]DATA!$B$1:$G$2000,4,0)),"",VLOOKUP(CONCATENATE($O$3,$A77),[2]DATA!$B$1:$G$2000,4,0))</f>
        <v/>
      </c>
      <c r="F76" s="10" t="str">
        <f>IF(ISERROR(VLOOKUP(CONCATENATE($O$3,$A77),[2]DATA!$B$1:$G$2000,6,0)),"",VLOOKUP(CONCATENATE($O$3,$A77),[2]DATA!$B$1:$G$2000,6,0)/-1)</f>
        <v/>
      </c>
      <c r="G76" s="13"/>
      <c r="H76" s="5"/>
      <c r="I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</row>
    <row r="77" spans="1:252" x14ac:dyDescent="0.25">
      <c r="A77" s="4">
        <v>71</v>
      </c>
      <c r="B77" s="14"/>
      <c r="C77" s="12"/>
      <c r="D77" s="16" t="str">
        <f>IF(ISERROR(VLOOKUP(CONCATENATE($O$3,$A78),[2]DATA!$B$1:$G$2000,3,0)),"",VLOOKUP(CONCATENATE($O$3,$A78),[2]DATA!$B$1:$G$2000,3,0))</f>
        <v/>
      </c>
      <c r="E77" s="16" t="str">
        <f>IF(ISERROR(VLOOKUP(CONCATENATE($O$3,$A78),[2]DATA!$B$1:$G$2000,4,0)),"",VLOOKUP(CONCATENATE($O$3,$A78),[2]DATA!$B$1:$G$2000,4,0))</f>
        <v/>
      </c>
      <c r="F77" s="10" t="str">
        <f>IF(ISERROR(VLOOKUP(CONCATENATE($O$3,$A78),[2]DATA!$B$1:$G$2000,6,0)),"",VLOOKUP(CONCATENATE($O$3,$A78),[2]DATA!$B$1:$G$2000,6,0)/-1)</f>
        <v/>
      </c>
      <c r="G77" s="13"/>
      <c r="H77" s="5"/>
      <c r="I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</row>
    <row r="78" spans="1:252" x14ac:dyDescent="0.25">
      <c r="A78" s="4">
        <v>72</v>
      </c>
      <c r="B78" s="14"/>
      <c r="C78" s="12"/>
      <c r="D78" s="16" t="str">
        <f>IF(ISERROR(VLOOKUP(CONCATENATE($O$3,$A79),[2]DATA!$B$1:$G$2000,3,0)),"",VLOOKUP(CONCATENATE($O$3,$A79),[2]DATA!$B$1:$G$2000,3,0))</f>
        <v/>
      </c>
      <c r="E78" s="16" t="str">
        <f>IF(ISERROR(VLOOKUP(CONCATENATE($O$3,$A79),[2]DATA!$B$1:$G$2000,4,0)),"",VLOOKUP(CONCATENATE($O$3,$A79),[2]DATA!$B$1:$G$2000,4,0))</f>
        <v/>
      </c>
      <c r="F78" s="10" t="str">
        <f>IF(ISERROR(VLOOKUP(CONCATENATE($O$3,$A79),[2]DATA!$B$1:$G$2000,6,0)),"",VLOOKUP(CONCATENATE($O$3,$A79),[2]DATA!$B$1:$G$2000,6,0)/-1)</f>
        <v/>
      </c>
      <c r="G78" s="13"/>
      <c r="H78" s="5"/>
      <c r="I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</row>
    <row r="79" spans="1:252" x14ac:dyDescent="0.25">
      <c r="A79" s="4">
        <v>73</v>
      </c>
      <c r="B79" s="14"/>
      <c r="C79" s="12"/>
      <c r="D79" s="16" t="str">
        <f>IF(ISERROR(VLOOKUP(CONCATENATE($O$3,$A80),[2]DATA!$B$1:$G$2000,3,0)),"",VLOOKUP(CONCATENATE($O$3,$A80),[2]DATA!$B$1:$G$2000,3,0))</f>
        <v/>
      </c>
      <c r="E79" s="16" t="str">
        <f>IF(ISERROR(VLOOKUP(CONCATENATE($O$3,$A80),[2]DATA!$B$1:$G$2000,4,0)),"",VLOOKUP(CONCATENATE($O$3,$A80),[2]DATA!$B$1:$G$2000,4,0))</f>
        <v/>
      </c>
      <c r="F79" s="10" t="str">
        <f>IF(ISERROR(VLOOKUP(CONCATENATE($O$3,$A80),[2]DATA!$B$1:$G$2000,6,0)),"",VLOOKUP(CONCATENATE($O$3,$A80),[2]DATA!$B$1:$G$2000,6,0)/-1)</f>
        <v/>
      </c>
      <c r="G79" s="13"/>
      <c r="H79" s="5"/>
      <c r="I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</row>
    <row r="80" spans="1:252" x14ac:dyDescent="0.25">
      <c r="A80" s="4">
        <v>74</v>
      </c>
      <c r="B80" s="14"/>
      <c r="C80" s="12"/>
      <c r="D80" s="16" t="str">
        <f>IF(ISERROR(VLOOKUP(CONCATENATE($O$3,$A81),[2]DATA!$B$1:$G$2000,3,0)),"",VLOOKUP(CONCATENATE($O$3,$A81),[2]DATA!$B$1:$G$2000,3,0))</f>
        <v/>
      </c>
      <c r="E80" s="16" t="str">
        <f>IF(ISERROR(VLOOKUP(CONCATENATE($O$3,$A81),[2]DATA!$B$1:$G$2000,4,0)),"",VLOOKUP(CONCATENATE($O$3,$A81),[2]DATA!$B$1:$G$2000,4,0))</f>
        <v/>
      </c>
      <c r="F80" s="10" t="str">
        <f>IF(ISERROR(VLOOKUP(CONCATENATE($O$3,$A81),[2]DATA!$B$1:$G$2000,6,0)),"",VLOOKUP(CONCATENATE($O$3,$A81),[2]DATA!$B$1:$G$2000,6,0)/-1)</f>
        <v/>
      </c>
      <c r="G80" s="13"/>
      <c r="H80" s="5"/>
      <c r="I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</row>
    <row r="81" spans="1:254" x14ac:dyDescent="0.25">
      <c r="B81" s="14"/>
      <c r="C81" s="14"/>
      <c r="D81" s="15" t="s">
        <v>3</v>
      </c>
      <c r="E81" s="15" t="s">
        <v>2</v>
      </c>
      <c r="F81" s="15" t="s">
        <v>1</v>
      </c>
      <c r="G81" s="14"/>
      <c r="H81" s="5"/>
      <c r="I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</row>
    <row r="82" spans="1:254" x14ac:dyDescent="0.25">
      <c r="B82" s="14"/>
      <c r="C82" s="13"/>
      <c r="D82" s="10" t="s">
        <v>0</v>
      </c>
      <c r="E82" s="15"/>
      <c r="F82" s="10">
        <v>0</v>
      </c>
      <c r="G82" s="14"/>
      <c r="H82" s="5"/>
      <c r="I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</row>
    <row r="83" spans="1:254" x14ac:dyDescent="0.25">
      <c r="A83" s="4">
        <v>1</v>
      </c>
      <c r="B83" s="14"/>
      <c r="C83" s="13"/>
      <c r="D83" s="10" t="str">
        <f>IF(ISERROR(VLOOKUP(CONCATENATE($O$3,$A83),[2]DATA!$A$1:$G$20000,4,0)),"",VLOOKUP(CONCATENATE($O$3,$A7),[2]DATA!$A$1:$G$2000,4,0))</f>
        <v>M_Rashford</v>
      </c>
      <c r="E83" s="10" t="str">
        <f>IF(ISERROR(VLOOKUP(CONCATENATE($O$3,$A83),[2]DATA!$A$1:$G$20000,6,0)),"",VLOOKUP(CONCATENATE($O$3,$A7),[2]DATA!$A$1:$G$2000,6,0))</f>
        <v>Lyon</v>
      </c>
      <c r="F83" s="10">
        <f>IF(ISERROR(VLOOKUP(CONCATENATE($O$3,$A83),[2]DATA!$A$1:$G$20000,7,0)),"",VLOOKUP(CONCATENATE($O$3,$A7),[2]DATA!$A$1:$G$2000,7,0))</f>
        <v>50000000</v>
      </c>
      <c r="G83" s="14"/>
      <c r="H83" s="5"/>
      <c r="I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</row>
    <row r="84" spans="1:254" x14ac:dyDescent="0.25">
      <c r="A84" s="4">
        <v>2</v>
      </c>
      <c r="B84" s="14"/>
      <c r="C84" s="13"/>
      <c r="D84" s="10" t="str">
        <f>IF(ISERROR(VLOOKUP(CONCATENATE($O$3,$A84),[2]DATA!$A$1:$G$20000,4,0)),"",VLOOKUP(CONCATENATE($O$3,$A8),[2]DATA!$A$1:$G$2000,4,0))</f>
        <v>Antony</v>
      </c>
      <c r="E84" s="10" t="str">
        <f>IF(ISERROR(VLOOKUP(CONCATENATE($O$3,$A84),[2]DATA!$A$1:$G$20000,6,0)),"",VLOOKUP(CONCATENATE($O$3,$A8),[2]DATA!$A$1:$G$2000,6,0))</f>
        <v>Juventus</v>
      </c>
      <c r="F84" s="10">
        <f>IF(ISERROR(VLOOKUP(CONCATENATE($O$3,$A84),[2]DATA!$A$1:$G$20000,7,0)),"",VLOOKUP(CONCATENATE($O$3,$A8),[2]DATA!$A$1:$G$2000,7,0))</f>
        <v>100000000</v>
      </c>
      <c r="G84" s="14"/>
      <c r="H84" s="5"/>
      <c r="I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</row>
    <row r="85" spans="1:254" x14ac:dyDescent="0.25">
      <c r="A85" s="4">
        <v>3</v>
      </c>
      <c r="B85" s="14"/>
      <c r="C85" s="13"/>
      <c r="D85" s="10" t="str">
        <f>IF(ISERROR(VLOOKUP(CONCATENATE($O$3,$A85),[2]DATA!$A$1:$G$20000,4,0)),"",VLOOKUP(CONCATENATE($O$3,$A9),[2]DATA!$A$1:$G$2000,4,0))</f>
        <v>S_v_den_Berg</v>
      </c>
      <c r="E85" s="10" t="str">
        <f>IF(ISERROR(VLOOKUP(CONCATENATE($O$3,$A85),[2]DATA!$A$1:$G$20000,6,0)),"",VLOOKUP(CONCATENATE($O$3,$A9),[2]DATA!$A$1:$G$2000,6,0))</f>
        <v>PSG</v>
      </c>
      <c r="F85" s="10">
        <f>IF(ISERROR(VLOOKUP(CONCATENATE($O$3,$A85),[2]DATA!$A$1:$G$20000,7,0)),"",VLOOKUP(CONCATENATE($O$3,$A9),[2]DATA!$A$1:$G$2000,7,0))</f>
        <v>106000000</v>
      </c>
      <c r="G85" s="14"/>
      <c r="H85" s="5"/>
      <c r="I85" s="7"/>
      <c r="K85" s="5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</row>
    <row r="86" spans="1:254" x14ac:dyDescent="0.25">
      <c r="A86" s="4">
        <v>4</v>
      </c>
      <c r="B86" s="14"/>
      <c r="C86" s="13"/>
      <c r="D86" s="10" t="str">
        <f>IF(ISERROR(VLOOKUP(CONCATENATE($O$3,$A86),[2]DATA!$A$1:$G$20000,4,0)),"",VLOOKUP(CONCATENATE($O$3,$A10),[2]DATA!$A$1:$G$2000,4,0))</f>
        <v>P_Goncalves</v>
      </c>
      <c r="E86" s="10" t="str">
        <f>IF(ISERROR(VLOOKUP(CONCATENATE($O$3,$A86),[2]DATA!$A$1:$G$20000,6,0)),"",VLOOKUP(CONCATENATE($O$3,$A10),[2]DATA!$A$1:$G$2000,6,0))</f>
        <v>Wolves</v>
      </c>
      <c r="F86" s="10">
        <f>IF(ISERROR(VLOOKUP(CONCATENATE($O$3,$A86),[2]DATA!$A$1:$G$20000,7,0)),"",VLOOKUP(CONCATENATE($O$3,$A10),[2]DATA!$A$1:$G$2000,7,0))</f>
        <v>40000000</v>
      </c>
      <c r="G86" s="14"/>
      <c r="H86" s="5"/>
      <c r="I86" s="7"/>
      <c r="K86" s="5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</row>
    <row r="87" spans="1:254" x14ac:dyDescent="0.25">
      <c r="A87" s="4">
        <v>5</v>
      </c>
      <c r="B87" s="14"/>
      <c r="C87" s="13"/>
      <c r="D87" s="10" t="str">
        <f>IF(ISERROR(VLOOKUP(CONCATENATE($O$3,$A87),[2]DATA!$A$1:$G$20000,4,0)),"",VLOOKUP(CONCATENATE($O$3,$A11),[2]DATA!$A$1:$G$2000,4,0))</f>
        <v>M_Almiron</v>
      </c>
      <c r="E87" s="10" t="str">
        <f>IF(ISERROR(VLOOKUP(CONCATENATE($O$3,$A87),[2]DATA!$A$1:$G$20000,6,0)),"",VLOOKUP(CONCATENATE($O$3,$A11),[2]DATA!$A$1:$G$2000,6,0))</f>
        <v>Bayer_Leverkusen</v>
      </c>
      <c r="F87" s="10">
        <f>IF(ISERROR(VLOOKUP(CONCATENATE($O$3,$A87),[2]DATA!$A$1:$G$20000,7,0)),"",VLOOKUP(CONCATENATE($O$3,$A11),[2]DATA!$A$1:$G$2000,7,0))</f>
        <v>60000000</v>
      </c>
      <c r="G87" s="14"/>
      <c r="H87" s="5"/>
      <c r="I87" s="7"/>
      <c r="K87" s="5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</row>
    <row r="88" spans="1:254" x14ac:dyDescent="0.25">
      <c r="A88" s="4">
        <v>6</v>
      </c>
      <c r="B88" s="14"/>
      <c r="C88" s="13"/>
      <c r="D88" s="10" t="str">
        <f>IF(ISERROR(VLOOKUP(CONCATENATE($O$3,$A88),[2]DATA!$A$1:$G$20000,4,0)),"",VLOOKUP(CONCATENATE($O$3,$A12),[2]DATA!$A$1:$G$2000,4,0))</f>
        <v>M_Bero</v>
      </c>
      <c r="E88" s="10" t="str">
        <f>IF(ISERROR(VLOOKUP(CONCATENATE($O$3,$A88),[2]DATA!$A$1:$G$20000,6,0)),"",VLOOKUP(CONCATENATE($O$3,$A12),[2]DATA!$A$1:$G$2000,6,0))</f>
        <v>Barcelona</v>
      </c>
      <c r="F88" s="10">
        <f>IF(ISERROR(VLOOKUP(CONCATENATE($O$3,$A88),[2]DATA!$A$1:$G$20000,7,0)),"",VLOOKUP(CONCATENATE($O$3,$A12),[2]DATA!$A$1:$G$2000,7,0))</f>
        <v>8000000</v>
      </c>
      <c r="G88" s="14"/>
      <c r="H88" s="5"/>
      <c r="I88" s="7"/>
      <c r="K88" s="5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</row>
    <row r="89" spans="1:254" x14ac:dyDescent="0.25">
      <c r="A89" s="4">
        <v>7</v>
      </c>
      <c r="B89" s="14"/>
      <c r="C89" s="13"/>
      <c r="D89" s="10" t="str">
        <f>IF(ISERROR(VLOOKUP(CONCATENATE($O$3,$A89),[2]DATA!$A$1:$G$20000,4,0)),"",VLOOKUP(CONCATENATE($O$3,$A13),[2]DATA!$A$1:$G$2000,4,0))</f>
        <v>P_Coutinho</v>
      </c>
      <c r="E89" s="10" t="str">
        <f>IF(ISERROR(VLOOKUP(CONCATENATE($O$3,$A89),[2]DATA!$A$1:$G$20000,6,0)),"",VLOOKUP(CONCATENATE($O$3,$A13),[2]DATA!$A$1:$G$2000,6,0))</f>
        <v>Sporting_Lisbon</v>
      </c>
      <c r="F89" s="10">
        <f>IF(ISERROR(VLOOKUP(CONCATENATE($O$3,$A89),[2]DATA!$A$1:$G$20000,7,0)),"",VLOOKUP(CONCATENATE($O$3,$A13),[2]DATA!$A$1:$G$2000,7,0))</f>
        <v>30000000</v>
      </c>
      <c r="G89" s="14"/>
      <c r="H89" s="5"/>
      <c r="I89" s="7"/>
      <c r="K89" s="5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</row>
    <row r="90" spans="1:254" x14ac:dyDescent="0.25">
      <c r="A90" s="4">
        <v>8</v>
      </c>
      <c r="B90" s="14"/>
      <c r="C90" s="13"/>
      <c r="D90" s="10" t="str">
        <f>IF(ISERROR(VLOOKUP(CONCATENATE($O$3,$A90),[2]DATA!$A$1:$G$20000,4,0)),"",VLOOKUP(CONCATENATE($O$3,$A14),[2]DATA!$A$1:$G$2000,4,0))</f>
        <v>D_Alaba</v>
      </c>
      <c r="E90" s="10" t="str">
        <f>IF(ISERROR(VLOOKUP(CONCATENATE($O$3,$A90),[2]DATA!$A$1:$G$20000,6,0)),"",VLOOKUP(CONCATENATE($O$3,$A14),[2]DATA!$A$1:$G$2000,6,0))</f>
        <v>Sporting_Lisbon</v>
      </c>
      <c r="F90" s="10">
        <f>IF(ISERROR(VLOOKUP(CONCATENATE($O$3,$A90),[2]DATA!$A$1:$G$20000,7,0)),"",VLOOKUP(CONCATENATE($O$3,$A14),[2]DATA!$A$1:$G$2000,7,0))</f>
        <v>30000000</v>
      </c>
      <c r="G90" s="14"/>
      <c r="H90" s="5"/>
      <c r="I90" s="7"/>
      <c r="K90" s="5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</row>
    <row r="91" spans="1:254" x14ac:dyDescent="0.25">
      <c r="A91" s="4">
        <v>9</v>
      </c>
      <c r="B91" s="14"/>
      <c r="C91" s="13"/>
      <c r="D91" s="10" t="str">
        <f>IF(ISERROR(VLOOKUP(CONCATENATE($O$3,$A91),[2]DATA!$A$1:$G$20000,4,0)),"",VLOOKUP(CONCATENATE($O$3,$A15),[2]DATA!$A$1:$G$2000,4,0))</f>
        <v>R_Pereira</v>
      </c>
      <c r="E91" s="10" t="str">
        <f>IF(ISERROR(VLOOKUP(CONCATENATE($O$3,$A91),[2]DATA!$A$1:$G$20000,6,0)),"",VLOOKUP(CONCATENATE($O$3,$A15),[2]DATA!$A$1:$G$2000,6,0))</f>
        <v>Monaco</v>
      </c>
      <c r="F91" s="10">
        <f>IF(ISERROR(VLOOKUP(CONCATENATE($O$3,$A91),[2]DATA!$A$1:$G$20000,7,0)),"",VLOOKUP(CONCATENATE($O$3,$A15),[2]DATA!$A$1:$G$2000,7,0))</f>
        <v>100000000</v>
      </c>
      <c r="G91" s="14"/>
      <c r="H91" s="5"/>
      <c r="I91" s="7"/>
      <c r="K91" s="5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</row>
    <row r="92" spans="1:254" x14ac:dyDescent="0.25">
      <c r="A92" s="4">
        <v>10</v>
      </c>
      <c r="B92" s="14"/>
      <c r="C92" s="13"/>
      <c r="D92" s="10" t="str">
        <f>IF(ISERROR(VLOOKUP(CONCATENATE($O$3,$A92),[2]DATA!$A$1:$G$20000,4,0)),"",VLOOKUP(CONCATENATE($O$3,$A16),[2]DATA!$A$1:$G$2000,4,0))</f>
        <v>K_Furuhashi</v>
      </c>
      <c r="E92" s="10" t="str">
        <f>IF(ISERROR(VLOOKUP(CONCATENATE($O$3,$A92),[2]DATA!$A$1:$G$20000,6,0)),"",VLOOKUP(CONCATENATE($O$3,$A16),[2]DATA!$A$1:$G$2000,6,0))</f>
        <v>Sheffield_United</v>
      </c>
      <c r="F92" s="10">
        <f>IF(ISERROR(VLOOKUP(CONCATENATE($O$3,$A92),[2]DATA!$A$1:$G$20000,7,0)),"",VLOOKUP(CONCATENATE($O$3,$A16),[2]DATA!$A$1:$G$2000,7,0))</f>
        <v>25000000</v>
      </c>
      <c r="G92" s="14"/>
      <c r="H92" s="5"/>
      <c r="I92" s="7"/>
      <c r="K92" s="5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</row>
    <row r="93" spans="1:254" x14ac:dyDescent="0.25">
      <c r="A93" s="4">
        <v>11</v>
      </c>
      <c r="B93" s="14"/>
      <c r="C93" s="13"/>
      <c r="D93" s="10" t="str">
        <f>IF(ISERROR(VLOOKUP(CONCATENATE($O$3,$A93),[2]DATA!$A$1:$G$20000,4,0)),"",VLOOKUP(CONCATENATE($O$3,$A17),[2]DATA!$A$1:$G$2000,4,0))</f>
        <v>K_Walker</v>
      </c>
      <c r="E93" s="10" t="str">
        <f>IF(ISERROR(VLOOKUP(CONCATENATE($O$3,$A93),[2]DATA!$A$1:$G$20000,6,0)),"",VLOOKUP(CONCATENATE($O$3,$A17),[2]DATA!$A$1:$G$2000,6,0))</f>
        <v>Barcelona</v>
      </c>
      <c r="F93" s="10">
        <f>IF(ISERROR(VLOOKUP(CONCATENATE($O$3,$A93),[2]DATA!$A$1:$G$20000,7,0)),"",VLOOKUP(CONCATENATE($O$3,$A17),[2]DATA!$A$1:$G$2000,7,0))</f>
        <v>80000000</v>
      </c>
      <c r="G93" s="14"/>
      <c r="H93" s="5"/>
      <c r="I93" s="7"/>
      <c r="K93" s="5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</row>
    <row r="94" spans="1:254" x14ac:dyDescent="0.25">
      <c r="A94" s="4">
        <v>12</v>
      </c>
      <c r="B94" s="14"/>
      <c r="C94" s="13"/>
      <c r="D94" s="10" t="str">
        <f>IF(ISERROR(VLOOKUP(CONCATENATE($O$3,$A94),[2]DATA!$A$1:$G$20000,4,0)),"",VLOOKUP(CONCATENATE($O$3,$A18),[2]DATA!$A$1:$G$2000,4,0))</f>
        <v>D_Szoboszlai</v>
      </c>
      <c r="E94" s="10" t="str">
        <f>IF(ISERROR(VLOOKUP(CONCATENATE($O$3,$A94),[2]DATA!$A$1:$G$20000,6,0)),"",VLOOKUP(CONCATENATE($O$3,$A18),[2]DATA!$A$1:$G$2000,6,0))</f>
        <v>Tottenham_Hotspur</v>
      </c>
      <c r="F94" s="10">
        <f>IF(ISERROR(VLOOKUP(CONCATENATE($O$3,$A94),[2]DATA!$A$1:$G$20000,7,0)),"",VLOOKUP(CONCATENATE($O$3,$A18),[2]DATA!$A$1:$G$2000,7,0))</f>
        <v>80000000</v>
      </c>
      <c r="G94" s="14"/>
      <c r="H94" s="5"/>
      <c r="I94" s="7"/>
      <c r="K94" s="5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</row>
    <row r="95" spans="1:254" x14ac:dyDescent="0.25">
      <c r="A95" s="4">
        <v>13</v>
      </c>
      <c r="B95" s="14"/>
      <c r="C95" s="13"/>
      <c r="D95" s="10" t="str">
        <f>IF(ISERROR(VLOOKUP(CONCATENATE($O$3,$A95),[2]DATA!$A$1:$G$20000,4,0)),"",VLOOKUP(CONCATENATE($O$3,$A19),[2]DATA!$A$1:$G$2000,4,0))</f>
        <v>H_Ekitike</v>
      </c>
      <c r="E95" s="10" t="str">
        <f>IF(ISERROR(VLOOKUP(CONCATENATE($O$3,$A95),[2]DATA!$A$1:$G$20000,6,0)),"",VLOOKUP(CONCATENATE($O$3,$A19),[2]DATA!$A$1:$G$2000,6,0))</f>
        <v>FC_Porto</v>
      </c>
      <c r="F95" s="10">
        <f>IF(ISERROR(VLOOKUP(CONCATENATE($O$3,$A95),[2]DATA!$A$1:$G$20000,7,0)),"",VLOOKUP(CONCATENATE($O$3,$A19),[2]DATA!$A$1:$G$2000,7,0))</f>
        <v>68000000</v>
      </c>
      <c r="G95" s="14"/>
      <c r="H95" s="5"/>
      <c r="I95" s="7"/>
      <c r="K95" s="5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</row>
    <row r="96" spans="1:254" x14ac:dyDescent="0.25">
      <c r="A96" s="4">
        <v>14</v>
      </c>
      <c r="B96" s="14"/>
      <c r="C96" s="13"/>
      <c r="D96" s="10" t="str">
        <f>IF(ISERROR(VLOOKUP(CONCATENATE($O$3,$A96),[2]DATA!$A$1:$G$20000,4,0)),"",VLOOKUP(CONCATENATE($O$3,$A20),[2]DATA!$A$1:$G$2000,4,0))</f>
        <v>I_Martinez</v>
      </c>
      <c r="E96" s="10" t="str">
        <f>IF(ISERROR(VLOOKUP(CONCATENATE($O$3,$A96),[2]DATA!$A$1:$G$20000,6,0)),"",VLOOKUP(CONCATENATE($O$3,$A20),[2]DATA!$A$1:$G$2000,6,0))</f>
        <v>Barcelona</v>
      </c>
      <c r="F96" s="10">
        <f>IF(ISERROR(VLOOKUP(CONCATENATE($O$3,$A96),[2]DATA!$A$1:$G$20000,7,0)),"",VLOOKUP(CONCATENATE($O$3,$A20),[2]DATA!$A$1:$G$2000,7,0))</f>
        <v>60000000</v>
      </c>
      <c r="G96" s="14"/>
      <c r="H96" s="5"/>
      <c r="I96" s="7"/>
      <c r="K96" s="5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</row>
    <row r="97" spans="1:254" x14ac:dyDescent="0.25">
      <c r="A97" s="4">
        <v>15</v>
      </c>
      <c r="B97" s="14"/>
      <c r="C97" s="13"/>
      <c r="D97" s="10" t="str">
        <f>IF(ISERROR(VLOOKUP(CONCATENATE($O$3,$A97),[2]DATA!$A$1:$G$20000,4,0)),"",VLOOKUP(CONCATENATE($O$3,$A21),[2]DATA!$A$1:$G$2000,4,0))</f>
        <v>H_Hee_Chan</v>
      </c>
      <c r="E97" s="10" t="str">
        <f>IF(ISERROR(VLOOKUP(CONCATENATE($O$3,$A97),[2]DATA!$A$1:$G$20000,6,0)),"",VLOOKUP(CONCATENATE($O$3,$A21),[2]DATA!$A$1:$G$2000,6,0))</f>
        <v>Marseille</v>
      </c>
      <c r="F97" s="10">
        <f>IF(ISERROR(VLOOKUP(CONCATENATE($O$3,$A97),[2]DATA!$A$1:$G$20000,7,0)),"",VLOOKUP(CONCATENATE($O$3,$A21),[2]DATA!$A$1:$G$2000,7,0))</f>
        <v>27000000</v>
      </c>
      <c r="G97" s="14"/>
      <c r="H97" s="5"/>
      <c r="I97" s="7"/>
      <c r="K97" s="5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</row>
    <row r="98" spans="1:254" x14ac:dyDescent="0.25">
      <c r="A98" s="4">
        <v>16</v>
      </c>
      <c r="B98" s="14"/>
      <c r="C98" s="13"/>
      <c r="D98" s="10" t="str">
        <f>IF(ISERROR(VLOOKUP(CONCATENATE($O$3,$A98),[2]DATA!$A$1:$G$20000,4,0)),"",VLOOKUP(CONCATENATE($O$3,$A22),[2]DATA!$A$1:$G$2000,4,0))</f>
        <v>P_Schick</v>
      </c>
      <c r="E98" s="10" t="str">
        <f>IF(ISERROR(VLOOKUP(CONCATENATE($O$3,$A98),[2]DATA!$A$1:$G$20000,6,0)),"",VLOOKUP(CONCATENATE($O$3,$A22),[2]DATA!$A$1:$G$2000,6,0))</f>
        <v>Chelsea</v>
      </c>
      <c r="F98" s="10">
        <f>IF(ISERROR(VLOOKUP(CONCATENATE($O$3,$A98),[2]DATA!$A$1:$G$20000,7,0)),"",VLOOKUP(CONCATENATE($O$3,$A22),[2]DATA!$A$1:$G$2000,7,0))</f>
        <v>100000000</v>
      </c>
      <c r="G98" s="14"/>
      <c r="H98" s="5"/>
      <c r="I98" s="7"/>
      <c r="K98" s="5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</row>
    <row r="99" spans="1:254" x14ac:dyDescent="0.25">
      <c r="A99" s="4">
        <v>17</v>
      </c>
      <c r="B99" s="14"/>
      <c r="C99" s="13"/>
      <c r="D99" s="10" t="str">
        <f>IF(ISERROR(VLOOKUP(CONCATENATE($O$3,$A99),[2]DATA!$A$1:$G$20000,4,0)),"",VLOOKUP(CONCATENATE($O$3,$A23),[2]DATA!$A$1:$G$2000,4,0))</f>
        <v>M_Busi</v>
      </c>
      <c r="E99" s="10" t="str">
        <f>IF(ISERROR(VLOOKUP(CONCATENATE($O$3,$A99),[2]DATA!$A$1:$G$20000,6,0)),"",VLOOKUP(CONCATENATE($O$3,$A23),[2]DATA!$A$1:$G$2000,6,0))</f>
        <v>Bayer_Leverkusen</v>
      </c>
      <c r="F99" s="10">
        <f>IF(ISERROR(VLOOKUP(CONCATENATE($O$3,$A99),[2]DATA!$A$1:$G$20000,7,0)),"",VLOOKUP(CONCATENATE($O$3,$A23),[2]DATA!$A$1:$G$2000,7,0))</f>
        <v>6500000</v>
      </c>
      <c r="G99" s="14"/>
      <c r="H99" s="5"/>
      <c r="I99" s="7"/>
      <c r="K99" s="5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</row>
    <row r="100" spans="1:254" x14ac:dyDescent="0.25">
      <c r="A100" s="4">
        <v>18</v>
      </c>
      <c r="B100" s="14"/>
      <c r="C100" s="13"/>
      <c r="D100" s="10" t="str">
        <f>IF(ISERROR(VLOOKUP(CONCATENATE($O$3,$A100),[2]DATA!$A$1:$G$20000,4,0)),"",VLOOKUP(CONCATENATE($O$3,$A24),[2]DATA!$A$1:$G$2000,4,0))</f>
        <v>O_Edouard</v>
      </c>
      <c r="E100" s="10" t="str">
        <f>IF(ISERROR(VLOOKUP(CONCATENATE($O$3,$A100),[2]DATA!$A$1:$G$20000,6,0)),"",VLOOKUP(CONCATENATE($O$3,$A24),[2]DATA!$A$1:$G$2000,6,0))</f>
        <v>Blackburn_Rovers</v>
      </c>
      <c r="F100" s="10">
        <f>IF(ISERROR(VLOOKUP(CONCATENATE($O$3,$A100),[2]DATA!$A$1:$G$20000,7,0)),"",VLOOKUP(CONCATENATE($O$3,$A24),[2]DATA!$A$1:$G$2000,7,0))</f>
        <v>95000000</v>
      </c>
      <c r="G100" s="14"/>
      <c r="H100" s="5"/>
      <c r="I100" s="7"/>
      <c r="K100" s="5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</row>
    <row r="101" spans="1:254" x14ac:dyDescent="0.25">
      <c r="A101" s="4">
        <v>19</v>
      </c>
      <c r="B101" s="14"/>
      <c r="C101" s="13"/>
      <c r="D101" s="10" t="str">
        <f>IF(ISERROR(VLOOKUP(CONCATENATE($O$3,$A101),[2]DATA!$A$1:$G$20000,4,0)),"",VLOOKUP(CONCATENATE($O$3,$A25),[2]DATA!$A$1:$G$2000,4,0))</f>
        <v>B_Douglas</v>
      </c>
      <c r="E101" s="10" t="str">
        <f>IF(ISERROR(VLOOKUP(CONCATENATE($O$3,$A101),[2]DATA!$A$1:$G$20000,6,0)),"",VLOOKUP(CONCATENATE($O$3,$A25),[2]DATA!$A$1:$G$2000,6,0))</f>
        <v>Cardiff_City</v>
      </c>
      <c r="F101" s="10">
        <f>IF(ISERROR(VLOOKUP(CONCATENATE($O$3,$A101),[2]DATA!$A$1:$G$20000,7,0)),"",VLOOKUP(CONCATENATE($O$3,$A25),[2]DATA!$A$1:$G$2000,7,0))</f>
        <v>5000000</v>
      </c>
      <c r="G101" s="14"/>
      <c r="H101" s="5"/>
      <c r="I101" s="7"/>
      <c r="K101" s="5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</row>
    <row r="102" spans="1:254" x14ac:dyDescent="0.25">
      <c r="A102" s="4">
        <v>20</v>
      </c>
      <c r="B102" s="14"/>
      <c r="C102" s="13"/>
      <c r="D102" s="10" t="str">
        <f>IF(ISERROR(VLOOKUP(CONCATENATE($O$3,$A102),[2]DATA!$A$1:$G$20000,4,0)),"",VLOOKUP(CONCATENATE($O$3,$A26),[2]DATA!$A$1:$G$2000,4,0))</f>
        <v>T_Lemar</v>
      </c>
      <c r="E102" s="10" t="str">
        <f>IF(ISERROR(VLOOKUP(CONCATENATE($O$3,$A102),[2]DATA!$A$1:$G$20000,6,0)),"",VLOOKUP(CONCATENATE($O$3,$A26),[2]DATA!$A$1:$G$2000,6,0))</f>
        <v>Cardiff_City</v>
      </c>
      <c r="F102" s="10">
        <f>IF(ISERROR(VLOOKUP(CONCATENATE($O$3,$A102),[2]DATA!$A$1:$G$20000,7,0)),"",VLOOKUP(CONCATENATE($O$3,$A26),[2]DATA!$A$1:$G$2000,7,0))</f>
        <v>70000000</v>
      </c>
      <c r="G102" s="14"/>
      <c r="H102" s="5"/>
      <c r="I102" s="7"/>
      <c r="K102" s="5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</row>
    <row r="103" spans="1:254" x14ac:dyDescent="0.25">
      <c r="A103" s="4">
        <v>21</v>
      </c>
      <c r="B103" s="14"/>
      <c r="C103" s="13"/>
      <c r="D103" s="10" t="str">
        <f>IF(ISERROR(VLOOKUP(CONCATENATE($O$3,$A103),[2]DATA!$A$1:$G$20000,4,0)),"",VLOOKUP(CONCATENATE($O$3,$A27),[2]DATA!$A$1:$G$2000,4,0))</f>
        <v>Pedri</v>
      </c>
      <c r="E103" s="10" t="str">
        <f>IF(ISERROR(VLOOKUP(CONCATENATE($O$3,$A103),[2]DATA!$A$1:$G$20000,6,0)),"",VLOOKUP(CONCATENATE($O$3,$A27),[2]DATA!$A$1:$G$2000,6,0))</f>
        <v>Barcelona</v>
      </c>
      <c r="F103" s="10">
        <f>IF(ISERROR(VLOOKUP(CONCATENATE($O$3,$A103),[2]DATA!$A$1:$G$20000,7,0)),"",VLOOKUP(CONCATENATE($O$3,$A27),[2]DATA!$A$1:$G$2000,7,0))</f>
        <v>50000000</v>
      </c>
      <c r="G103" s="14"/>
      <c r="H103" s="5"/>
      <c r="I103" s="7"/>
      <c r="K103" s="5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</row>
    <row r="104" spans="1:254" x14ac:dyDescent="0.25">
      <c r="A104" s="4">
        <v>22</v>
      </c>
      <c r="B104" s="14"/>
      <c r="C104" s="13"/>
      <c r="D104" s="10" t="str">
        <f>IF(ISERROR(VLOOKUP(CONCATENATE($O$3,$A104),[2]DATA!$A$1:$G$20000,4,0)),"",VLOOKUP(CONCATENATE($O$3,$A28),[2]DATA!$A$1:$G$2000,4,0))</f>
        <v>E_Dennis</v>
      </c>
      <c r="E104" s="10" t="str">
        <f>IF(ISERROR(VLOOKUP(CONCATENATE($O$3,$A104),[2]DATA!$A$1:$G$20000,6,0)),"",VLOOKUP(CONCATENATE($O$3,$A28),[2]DATA!$A$1:$G$2000,6,0))</f>
        <v>Atalanta</v>
      </c>
      <c r="F104" s="10">
        <f>IF(ISERROR(VLOOKUP(CONCATENATE($O$3,$A104),[2]DATA!$A$1:$G$20000,7,0)),"",VLOOKUP(CONCATENATE($O$3,$A28),[2]DATA!$A$1:$G$2000,7,0))</f>
        <v>12000000</v>
      </c>
      <c r="G104" s="14"/>
      <c r="H104" s="5"/>
      <c r="I104" s="7"/>
      <c r="K104" s="5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</row>
    <row r="105" spans="1:254" x14ac:dyDescent="0.25">
      <c r="A105" s="4">
        <v>23</v>
      </c>
      <c r="B105" s="14"/>
      <c r="C105" s="13"/>
      <c r="D105" s="10" t="str">
        <f>IF(ISERROR(VLOOKUP(CONCATENATE($O$3,$A105),[2]DATA!$A$1:$G$20000,4,0)),"",VLOOKUP(CONCATENATE($O$3,$A29),[2]DATA!$A$1:$G$2000,4,0))</f>
        <v>M_Taremi</v>
      </c>
      <c r="E105" s="10" t="str">
        <f>IF(ISERROR(VLOOKUP(CONCATENATE($O$3,$A105),[2]DATA!$A$1:$G$20000,6,0)),"",VLOOKUP(CONCATENATE($O$3,$A29),[2]DATA!$A$1:$G$2000,6,0))</f>
        <v>Atalanta</v>
      </c>
      <c r="F105" s="10">
        <f>IF(ISERROR(VLOOKUP(CONCATENATE($O$3,$A105),[2]DATA!$A$1:$G$20000,7,0)),"",VLOOKUP(CONCATENATE($O$3,$A29),[2]DATA!$A$1:$G$2000,7,0))</f>
        <v>30000000</v>
      </c>
      <c r="G105" s="14"/>
      <c r="H105" s="5"/>
      <c r="I105" s="7"/>
      <c r="K105" s="5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</row>
    <row r="106" spans="1:254" x14ac:dyDescent="0.25">
      <c r="A106" s="4">
        <v>24</v>
      </c>
      <c r="B106" s="14"/>
      <c r="C106" s="13"/>
      <c r="D106" s="10" t="str">
        <f>IF(ISERROR(VLOOKUP(CONCATENATE($O$3,$A106),[2]DATA!$A$1:$G$20000,4,0)),"",VLOOKUP(CONCATENATE($O$3,$A30),[2]DATA!$A$1:$G$2000,4,0))</f>
        <v>F_Kessie</v>
      </c>
      <c r="E106" s="10" t="str">
        <f>IF(ISERROR(VLOOKUP(CONCATENATE($O$3,$A106),[2]DATA!$A$1:$G$20000,6,0)),"",VLOOKUP(CONCATENATE($O$3,$A30),[2]DATA!$A$1:$G$2000,6,0))</f>
        <v>Stoke_City</v>
      </c>
      <c r="F106" s="10">
        <f>IF(ISERROR(VLOOKUP(CONCATENATE($O$3,$A106),[2]DATA!$A$1:$G$20000,7,0)),"",VLOOKUP(CONCATENATE($O$3,$A30),[2]DATA!$A$1:$G$2000,7,0))</f>
        <v>50000000</v>
      </c>
      <c r="G106" s="14"/>
      <c r="H106" s="5"/>
      <c r="I106" s="7"/>
      <c r="K106" s="5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</row>
    <row r="107" spans="1:254" x14ac:dyDescent="0.25">
      <c r="A107" s="4">
        <v>25</v>
      </c>
      <c r="B107" s="14"/>
      <c r="C107" s="13"/>
      <c r="D107" s="10" t="str">
        <f>IF(ISERROR(VLOOKUP(CONCATENATE($O$3,$A107),[2]DATA!$A$1:$G$20000,4,0)),"",VLOOKUP(CONCATENATE($O$3,$A31),[2]DATA!$A$1:$G$2000,4,0))</f>
        <v>K_Tierney</v>
      </c>
      <c r="E107" s="10" t="str">
        <f>IF(ISERROR(VLOOKUP(CONCATENATE($O$3,$A107),[2]DATA!$A$1:$G$20000,6,0)),"",VLOOKUP(CONCATENATE($O$3,$A31),[2]DATA!$A$1:$G$2000,6,0))</f>
        <v>Everton</v>
      </c>
      <c r="F107" s="10">
        <f>IF(ISERROR(VLOOKUP(CONCATENATE($O$3,$A107),[2]DATA!$A$1:$G$20000,7,0)),"",VLOOKUP(CONCATENATE($O$3,$A31),[2]DATA!$A$1:$G$2000,7,0))</f>
        <v>90000000</v>
      </c>
      <c r="G107" s="14"/>
      <c r="H107" s="5"/>
      <c r="I107" s="7"/>
      <c r="K107" s="5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</row>
    <row r="108" spans="1:254" x14ac:dyDescent="0.25">
      <c r="A108" s="4">
        <v>26</v>
      </c>
      <c r="B108" s="14"/>
      <c r="C108" s="13"/>
      <c r="D108" s="10" t="str">
        <f>IF(ISERROR(VLOOKUP(CONCATENATE($O$3,$A108),[2]DATA!$A$1:$G$20000,4,0)),"",VLOOKUP(CONCATENATE($O$3,$A32),[2]DATA!$A$1:$G$2000,4,0))</f>
        <v>N_Zaniolo</v>
      </c>
      <c r="E108" s="10" t="str">
        <f>IF(ISERROR(VLOOKUP(CONCATENATE($O$3,$A108),[2]DATA!$A$1:$G$20000,6,0)),"",VLOOKUP(CONCATENATE($O$3,$A32),[2]DATA!$A$1:$G$2000,6,0))</f>
        <v>Everton</v>
      </c>
      <c r="F108" s="10">
        <f>IF(ISERROR(VLOOKUP(CONCATENATE($O$3,$A108),[2]DATA!$A$1:$G$20000,7,0)),"",VLOOKUP(CONCATENATE($O$3,$A32),[2]DATA!$A$1:$G$2000,7,0))</f>
        <v>90000000</v>
      </c>
      <c r="G108" s="14"/>
      <c r="H108" s="5"/>
      <c r="I108" s="7"/>
      <c r="K108" s="5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</row>
    <row r="109" spans="1:254" x14ac:dyDescent="0.25">
      <c r="A109" s="4">
        <v>27</v>
      </c>
      <c r="B109" s="14"/>
      <c r="C109" s="13"/>
      <c r="D109" s="10" t="str">
        <f>IF(ISERROR(VLOOKUP(CONCATENATE($O$3,$A109),[2]DATA!$A$1:$G$20000,4,0)),"",VLOOKUP(CONCATENATE($O$3,$A33),[2]DATA!$A$1:$G$2000,4,0))</f>
        <v>M_Caicedo</v>
      </c>
      <c r="E109" s="10" t="str">
        <f>IF(ISERROR(VLOOKUP(CONCATENATE($O$3,$A109),[2]DATA!$A$1:$G$20000,6,0)),"",VLOOKUP(CONCATENATE($O$3,$A33),[2]DATA!$A$1:$G$2000,6,0))</f>
        <v>Barcelona</v>
      </c>
      <c r="F109" s="10">
        <f>IF(ISERROR(VLOOKUP(CONCATENATE($O$3,$A109),[2]DATA!$A$1:$G$20000,7,0)),"",VLOOKUP(CONCATENATE($O$3,$A33),[2]DATA!$A$1:$G$2000,7,0))</f>
        <v>185000000</v>
      </c>
      <c r="G109" s="14"/>
      <c r="H109" s="5"/>
      <c r="I109" s="7"/>
      <c r="K109" s="5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</row>
    <row r="110" spans="1:254" x14ac:dyDescent="0.25">
      <c r="A110" s="4">
        <v>28</v>
      </c>
      <c r="B110" s="14"/>
      <c r="C110" s="13"/>
      <c r="D110" s="10" t="str">
        <f>IF(ISERROR(VLOOKUP(CONCATENATE($O$3,$A110),[2]DATA!$A$1:$G$20000,4,0)),"",VLOOKUP(CONCATENATE($O$3,$A34),[2]DATA!$A$1:$G$2000,4,0))</f>
        <v>M_Wallace</v>
      </c>
      <c r="E110" s="10" t="str">
        <f>IF(ISERROR(VLOOKUP(CONCATENATE($O$3,$A110),[2]DATA!$A$1:$G$20000,6,0)),"",VLOOKUP(CONCATENATE($O$3,$A34),[2]DATA!$A$1:$G$2000,6,0))</f>
        <v>Stoke_City</v>
      </c>
      <c r="F110" s="10">
        <f>IF(ISERROR(VLOOKUP(CONCATENATE($O$3,$A110),[2]DATA!$A$1:$G$20000,7,0)),"",VLOOKUP(CONCATENATE($O$3,$A34),[2]DATA!$A$1:$G$2000,7,0))</f>
        <v>10000000</v>
      </c>
      <c r="G110" s="14"/>
      <c r="H110" s="5"/>
      <c r="I110" s="7"/>
      <c r="K110" s="5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</row>
    <row r="111" spans="1:254" x14ac:dyDescent="0.25">
      <c r="A111" s="4">
        <v>29</v>
      </c>
      <c r="B111" s="14"/>
      <c r="C111" s="13"/>
      <c r="D111" s="10" t="str">
        <f>IF(ISERROR(VLOOKUP(CONCATENATE($O$3,$A111),[2]DATA!$A$1:$G$20000,4,0)),"",VLOOKUP(CONCATENATE($O$3,$A35),[2]DATA!$A$1:$G$2000,4,0))</f>
        <v>M_Terrier</v>
      </c>
      <c r="E111" s="10" t="str">
        <f>IF(ISERROR(VLOOKUP(CONCATENATE($O$3,$A111),[2]DATA!$A$1:$G$20000,6,0)),"",VLOOKUP(CONCATENATE($O$3,$A35),[2]DATA!$A$1:$G$2000,6,0))</f>
        <v>Stoke_City</v>
      </c>
      <c r="F111" s="10">
        <f>IF(ISERROR(VLOOKUP(CONCATENATE($O$3,$A111),[2]DATA!$A$1:$G$20000,7,0)),"",VLOOKUP(CONCATENATE($O$3,$A35),[2]DATA!$A$1:$G$2000,7,0))</f>
        <v>50000000</v>
      </c>
      <c r="G111" s="14"/>
      <c r="H111" s="5"/>
      <c r="I111" s="7"/>
      <c r="K111" s="5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</row>
    <row r="112" spans="1:254" x14ac:dyDescent="0.25">
      <c r="A112" s="4">
        <v>30</v>
      </c>
      <c r="B112" s="14"/>
      <c r="C112" s="13"/>
      <c r="D112" s="10" t="str">
        <f>IF(ISERROR(VLOOKUP(CONCATENATE($O$3,$A112),[2]DATA!$A$1:$G$20000,4,0)),"",VLOOKUP(CONCATENATE($O$3,$A36),[2]DATA!$A$1:$G$2000,4,0))</f>
        <v>H_Maguire</v>
      </c>
      <c r="E112" s="10" t="str">
        <f>IF(ISERROR(VLOOKUP(CONCATENATE($O$3,$A112),[2]DATA!$A$1:$G$20000,6,0)),"",VLOOKUP(CONCATENATE($O$3,$A36),[2]DATA!$A$1:$G$2000,6,0))</f>
        <v>Blackburn_Rovers</v>
      </c>
      <c r="F112" s="10">
        <f>IF(ISERROR(VLOOKUP(CONCATENATE($O$3,$A112),[2]DATA!$A$1:$G$20000,7,0)),"",VLOOKUP(CONCATENATE($O$3,$A36),[2]DATA!$A$1:$G$2000,7,0))</f>
        <v>20000000</v>
      </c>
      <c r="G112" s="14"/>
      <c r="H112" s="5"/>
      <c r="I112" s="7"/>
      <c r="K112" s="5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</row>
    <row r="113" spans="1:254" x14ac:dyDescent="0.25">
      <c r="A113" s="4">
        <v>31</v>
      </c>
      <c r="B113" s="14"/>
      <c r="C113" s="13"/>
      <c r="D113" s="10" t="str">
        <f>IF(ISERROR(VLOOKUP(CONCATENATE($O$3,$A113),[2]DATA!$A$1:$G$20000,4,0)),"",VLOOKUP(CONCATENATE($O$3,$A37),[2]DATA!$A$1:$G$2000,4,0))</f>
        <v>C_Soler</v>
      </c>
      <c r="E113" s="10" t="str">
        <f>IF(ISERROR(VLOOKUP(CONCATENATE($O$3,$A113),[2]DATA!$A$1:$G$20000,6,0)),"",VLOOKUP(CONCATENATE($O$3,$A37),[2]DATA!$A$1:$G$2000,6,0))</f>
        <v>Sheffield_Wednesday</v>
      </c>
      <c r="F113" s="10">
        <f>IF(ISERROR(VLOOKUP(CONCATENATE($O$3,$A113),[2]DATA!$A$1:$G$20000,7,0)),"",VLOOKUP(CONCATENATE($O$3,$A37),[2]DATA!$A$1:$G$2000,7,0))</f>
        <v>55000000</v>
      </c>
      <c r="G113" s="14"/>
      <c r="H113" s="5"/>
      <c r="I113" s="7"/>
      <c r="K113" s="5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</row>
    <row r="114" spans="1:254" x14ac:dyDescent="0.25">
      <c r="A114" s="4">
        <v>32</v>
      </c>
      <c r="B114" s="14"/>
      <c r="C114" s="13"/>
      <c r="D114" s="10" t="str">
        <f>IF(ISERROR(VLOOKUP(CONCATENATE($O$3,$A114),[2]DATA!$A$1:$G$20000,4,0)),"",VLOOKUP(CONCATENATE($O$3,$A38),[2]DATA!$A$1:$G$2000,4,0))</f>
        <v>L_Trossard</v>
      </c>
      <c r="E114" s="10" t="str">
        <f>IF(ISERROR(VLOOKUP(CONCATENATE($O$3,$A114),[2]DATA!$A$1:$G$20000,6,0)),"",VLOOKUP(CONCATENATE($O$3,$A38),[2]DATA!$A$1:$G$2000,6,0))</f>
        <v>FC_Porto</v>
      </c>
      <c r="F114" s="10">
        <f>IF(ISERROR(VLOOKUP(CONCATENATE($O$3,$A114),[2]DATA!$A$1:$G$20000,7,0)),"",VLOOKUP(CONCATENATE($O$3,$A38),[2]DATA!$A$1:$G$2000,7,0))</f>
        <v>20000000</v>
      </c>
      <c r="G114" s="14"/>
      <c r="H114" s="5"/>
      <c r="I114" s="7"/>
      <c r="K114" s="5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</row>
    <row r="115" spans="1:254" x14ac:dyDescent="0.25">
      <c r="A115" s="4">
        <v>33</v>
      </c>
      <c r="B115" s="14"/>
      <c r="C115" s="13"/>
      <c r="D115" s="10" t="str">
        <f>IF(ISERROR(VLOOKUP(CONCATENATE($O$3,$A115),[2]DATA!$A$1:$G$20000,4,0)),"",VLOOKUP(CONCATENATE($O$3,$A39),[2]DATA!$A$1:$G$2000,4,0))</f>
        <v>M_Thuram</v>
      </c>
      <c r="E115" s="10" t="str">
        <f>IF(ISERROR(VLOOKUP(CONCATENATE($O$3,$A115),[2]DATA!$A$1:$G$20000,6,0)),"",VLOOKUP(CONCATENATE($O$3,$A39),[2]DATA!$A$1:$G$2000,6,0))</f>
        <v>Lyon</v>
      </c>
      <c r="F115" s="10">
        <f>IF(ISERROR(VLOOKUP(CONCATENATE($O$3,$A115),[2]DATA!$A$1:$G$20000,7,0)),"",VLOOKUP(CONCATENATE($O$3,$A39),[2]DATA!$A$1:$G$2000,7,0))</f>
        <v>75000000</v>
      </c>
      <c r="G115" s="14"/>
      <c r="H115" s="5"/>
      <c r="I115" s="7"/>
      <c r="K115" s="5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</row>
    <row r="116" spans="1:254" x14ac:dyDescent="0.25">
      <c r="A116" s="4">
        <v>34</v>
      </c>
      <c r="B116" s="14"/>
      <c r="C116" s="13"/>
      <c r="D116" s="10" t="str">
        <f>IF(ISERROR(VLOOKUP(CONCATENATE($O$3,$A116),[2]DATA!$A$1:$G$20000,4,0)),"",VLOOKUP(CONCATENATE($O$3,$A40),[2]DATA!$A$1:$G$2000,4,0))</f>
        <v>F_de_Jong</v>
      </c>
      <c r="E116" s="10" t="str">
        <f>IF(ISERROR(VLOOKUP(CONCATENATE($O$3,$A116),[2]DATA!$A$1:$G$20000,6,0)),"",VLOOKUP(CONCATENATE($O$3,$A40),[2]DATA!$A$1:$G$2000,6,0))</f>
        <v>Lyon</v>
      </c>
      <c r="F116" s="10">
        <f>IF(ISERROR(VLOOKUP(CONCATENATE($O$3,$A116),[2]DATA!$A$1:$G$20000,7,0)),"",VLOOKUP(CONCATENATE($O$3,$A40),[2]DATA!$A$1:$G$2000,7,0))</f>
        <v>75000000</v>
      </c>
      <c r="G116" s="14"/>
      <c r="H116" s="5"/>
      <c r="I116" s="7"/>
      <c r="K116" s="5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</row>
    <row r="117" spans="1:254" x14ac:dyDescent="0.25">
      <c r="A117" s="4">
        <v>35</v>
      </c>
      <c r="B117" s="14"/>
      <c r="C117" s="13"/>
      <c r="D117" s="10" t="str">
        <f>IF(ISERROR(VLOOKUP(CONCATENATE($O$3,$A117),[2]DATA!$A$1:$G$20000,4,0)),"",VLOOKUP(CONCATENATE($O$3,$A41),[2]DATA!$A$1:$G$2000,4,0))</f>
        <v>E_Hazard</v>
      </c>
      <c r="E117" s="10" t="str">
        <f>IF(ISERROR(VLOOKUP(CONCATENATE($O$3,$A117),[2]DATA!$A$1:$G$20000,6,0)),"",VLOOKUP(CONCATENATE($O$3,$A41),[2]DATA!$A$1:$G$2000,6,0))</f>
        <v>Bayern_Munich</v>
      </c>
      <c r="F117" s="10">
        <f>IF(ISERROR(VLOOKUP(CONCATENATE($O$3,$A117),[2]DATA!$A$1:$G$20000,7,0)),"",VLOOKUP(CONCATENATE($O$3,$A41),[2]DATA!$A$1:$G$2000,7,0))</f>
        <v>100000000</v>
      </c>
      <c r="G117" s="14"/>
      <c r="H117" s="5"/>
      <c r="I117" s="7"/>
      <c r="K117" s="5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</row>
    <row r="118" spans="1:254" x14ac:dyDescent="0.25">
      <c r="A118" s="4">
        <v>36</v>
      </c>
      <c r="B118" s="14"/>
      <c r="C118" s="13"/>
      <c r="D118" s="10" t="str">
        <f>IF(ISERROR(VLOOKUP(CONCATENATE($O$3,$A118),[2]DATA!$A$1:$G$20000,4,0)),"",VLOOKUP(CONCATENATE($O$3,$A42),[2]DATA!$A$1:$G$2000,4,0))</f>
        <v>C_Under</v>
      </c>
      <c r="E118" s="10" t="str">
        <f>IF(ISERROR(VLOOKUP(CONCATENATE($O$3,$A118),[2]DATA!$A$1:$G$20000,6,0)),"",VLOOKUP(CONCATENATE($O$3,$A42),[2]DATA!$A$1:$G$2000,6,0))</f>
        <v>Watford</v>
      </c>
      <c r="F118" s="10">
        <f>IF(ISERROR(VLOOKUP(CONCATENATE($O$3,$A118),[2]DATA!$A$1:$G$20000,7,0)),"",VLOOKUP(CONCATENATE($O$3,$A42),[2]DATA!$A$1:$G$2000,7,0))</f>
        <v>40000000</v>
      </c>
      <c r="G118" s="14"/>
      <c r="H118" s="5"/>
      <c r="I118" s="7"/>
      <c r="K118" s="5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</row>
    <row r="119" spans="1:254" x14ac:dyDescent="0.25">
      <c r="A119" s="4">
        <v>37</v>
      </c>
      <c r="B119" s="14"/>
      <c r="C119" s="13"/>
      <c r="D119" s="10" t="str">
        <f>IF(ISERROR(VLOOKUP(CONCATENATE($O$3,$A119),[2]DATA!$A$1:$G$20000,4,0)),"",VLOOKUP(CONCATENATE($O$3,$A43),[2]DATA!$A$1:$G$2000,4,0))</f>
        <v>Suso</v>
      </c>
      <c r="E119" s="10" t="str">
        <f>IF(ISERROR(VLOOKUP(CONCATENATE($O$3,$A119),[2]DATA!$A$1:$G$20000,6,0)),"",VLOOKUP(CONCATENATE($O$3,$A43),[2]DATA!$A$1:$G$2000,6,0))</f>
        <v>PSV</v>
      </c>
      <c r="F119" s="10">
        <f>IF(ISERROR(VLOOKUP(CONCATENATE($O$3,$A119),[2]DATA!$A$1:$G$20000,7,0)),"",VLOOKUP(CONCATENATE($O$3,$A43),[2]DATA!$A$1:$G$2000,7,0))</f>
        <v>40000000</v>
      </c>
      <c r="G119" s="14"/>
      <c r="H119" s="5"/>
      <c r="I119" s="7"/>
      <c r="K119" s="5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</row>
    <row r="120" spans="1:254" x14ac:dyDescent="0.25">
      <c r="A120" s="4">
        <v>38</v>
      </c>
      <c r="B120" s="14"/>
      <c r="C120" s="13"/>
      <c r="D120" s="10" t="str">
        <f>IF(ISERROR(VLOOKUP(CONCATENATE($O$3,$A120),[2]DATA!$A$1:$G$20000,4,0)),"",VLOOKUP(CONCATENATE($O$3,$A44),[2]DATA!$A$1:$G$2000,4,0))</f>
        <v>L_Thomas</v>
      </c>
      <c r="E120" s="10" t="str">
        <f>IF(ISERROR(VLOOKUP(CONCATENATE($O$3,$A120),[2]DATA!$A$1:$G$20000,6,0)),"",VLOOKUP(CONCATENATE($O$3,$A44),[2]DATA!$A$1:$G$2000,6,0))</f>
        <v>Ajax</v>
      </c>
      <c r="F120" s="10">
        <f>IF(ISERROR(VLOOKUP(CONCATENATE($O$3,$A120),[2]DATA!$A$1:$G$20000,7,0)),"",VLOOKUP(CONCATENATE($O$3,$A44),[2]DATA!$A$1:$G$2000,7,0))</f>
        <v>20000000</v>
      </c>
      <c r="G120" s="14"/>
      <c r="H120" s="5"/>
      <c r="I120" s="7"/>
      <c r="K120" s="5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</row>
    <row r="121" spans="1:254" x14ac:dyDescent="0.25">
      <c r="A121" s="4">
        <v>39</v>
      </c>
      <c r="B121" s="14"/>
      <c r="C121" s="13"/>
      <c r="D121" s="10" t="str">
        <f>IF(ISERROR(VLOOKUP(CONCATENATE($O$3,$A121),[2]DATA!$A$1:$G$20000,4,0)),"",VLOOKUP(CONCATENATE($O$3,$A45),[2]DATA!$A$1:$G$2000,4,0))</f>
        <v>K_Coman</v>
      </c>
      <c r="E121" s="10" t="str">
        <f>IF(ISERROR(VLOOKUP(CONCATENATE($O$3,$A121),[2]DATA!$A$1:$G$20000,6,0)),"",VLOOKUP(CONCATENATE($O$3,$A45),[2]DATA!$A$1:$G$2000,6,0))</f>
        <v>Roma</v>
      </c>
      <c r="F121" s="10">
        <f>IF(ISERROR(VLOOKUP(CONCATENATE($O$3,$A121),[2]DATA!$A$1:$G$20000,7,0)),"",VLOOKUP(CONCATENATE($O$3,$A45),[2]DATA!$A$1:$G$2000,7,0))</f>
        <v>200000000</v>
      </c>
      <c r="G121" s="14"/>
      <c r="H121" s="5"/>
      <c r="I121" s="7"/>
      <c r="K121" s="5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</row>
    <row r="122" spans="1:254" x14ac:dyDescent="0.25">
      <c r="A122" s="4">
        <v>40</v>
      </c>
      <c r="B122" s="14"/>
      <c r="C122" s="13"/>
      <c r="D122" s="10" t="str">
        <f>IF(ISERROR(VLOOKUP(CONCATENATE($O$3,$A122),[2]DATA!$A$1:$G$20000,4,0)),"",VLOOKUP(CONCATENATE($O$3,$A46),[2]DATA!$A$1:$G$2000,4,0))</f>
        <v>S_Kalu</v>
      </c>
      <c r="E122" s="10" t="str">
        <f>IF(ISERROR(VLOOKUP(CONCATENATE($O$3,$A122),[2]DATA!$A$1:$G$20000,6,0)),"",VLOOKUP(CONCATENATE($O$3,$A46),[2]DATA!$A$1:$G$2000,6,0))</f>
        <v>Free_List</v>
      </c>
      <c r="F122" s="10">
        <f>IF(ISERROR(VLOOKUP(CONCATENATE($O$3,$A122),[2]DATA!$A$1:$G$20000,7,0)),"",VLOOKUP(CONCATENATE($O$3,$A46),[2]DATA!$A$1:$G$2000,7,0))</f>
        <v>12000000</v>
      </c>
      <c r="G122" s="14"/>
      <c r="H122" s="5"/>
      <c r="I122" s="7"/>
      <c r="K122" s="5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</row>
    <row r="123" spans="1:254" x14ac:dyDescent="0.25">
      <c r="A123" s="4">
        <v>41</v>
      </c>
      <c r="B123" s="14"/>
      <c r="C123" s="13"/>
      <c r="D123" s="10" t="str">
        <f>IF(ISERROR(VLOOKUP(CONCATENATE($O$3,$A123),[2]DATA!$A$1:$G$20000,4,0)),"",VLOOKUP(CONCATENATE($O$3,$A47),[2]DATA!$A$1:$G$2000,4,0))</f>
        <v>A_Lafont</v>
      </c>
      <c r="E123" s="10" t="str">
        <f>IF(ISERROR(VLOOKUP(CONCATENATE($O$3,$A123),[2]DATA!$A$1:$G$20000,6,0)),"",VLOOKUP(CONCATENATE($O$3,$A47),[2]DATA!$A$1:$G$2000,6,0))</f>
        <v>Lyon</v>
      </c>
      <c r="F123" s="10">
        <f>IF(ISERROR(VLOOKUP(CONCATENATE($O$3,$A123),[2]DATA!$A$1:$G$20000,7,0)),"",VLOOKUP(CONCATENATE($O$3,$A47),[2]DATA!$A$1:$G$2000,7,0))</f>
        <v>25000000</v>
      </c>
      <c r="G123" s="14"/>
      <c r="H123" s="5"/>
      <c r="I123" s="7"/>
      <c r="K123" s="5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</row>
    <row r="124" spans="1:254" x14ac:dyDescent="0.25">
      <c r="A124" s="4">
        <v>42</v>
      </c>
      <c r="B124" s="14"/>
      <c r="C124" s="13"/>
      <c r="D124" s="10" t="str">
        <f>IF(ISERROR(VLOOKUP(CONCATENATE($O$3,$A124),[2]DATA!$A$1:$G$20000,4,0)),"",VLOOKUP(CONCATENATE($O$3,$A48),[2]DATA!$A$1:$G$2000,4,0))</f>
        <v>D_Malen</v>
      </c>
      <c r="E124" s="10" t="str">
        <f>IF(ISERROR(VLOOKUP(CONCATENATE($O$3,$A124),[2]DATA!$A$1:$G$20000,6,0)),"",VLOOKUP(CONCATENATE($O$3,$A48),[2]DATA!$A$1:$G$2000,6,0))</f>
        <v>Nottingham_Forest</v>
      </c>
      <c r="F124" s="10">
        <f>IF(ISERROR(VLOOKUP(CONCATENATE($O$3,$A124),[2]DATA!$A$1:$G$20000,7,0)),"",VLOOKUP(CONCATENATE($O$3,$A48),[2]DATA!$A$1:$G$2000,7,0))</f>
        <v>55000000</v>
      </c>
      <c r="G124" s="14"/>
      <c r="H124" s="5"/>
      <c r="I124" s="7"/>
      <c r="K124" s="5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</row>
    <row r="125" spans="1:254" x14ac:dyDescent="0.25">
      <c r="A125" s="4">
        <v>43</v>
      </c>
      <c r="B125" s="14"/>
      <c r="C125" s="13"/>
      <c r="D125" s="10" t="str">
        <f>IF(ISERROR(VLOOKUP(CONCATENATE($O$3,$A125),[2]DATA!$A$1:$G$20000,4,0)),"",VLOOKUP(CONCATENATE($O$3,$A49),[2]DATA!$A$1:$G$2000,4,0))</f>
        <v>O_Dembele</v>
      </c>
      <c r="E125" s="10" t="str">
        <f>IF(ISERROR(VLOOKUP(CONCATENATE($O$3,$A125),[2]DATA!$A$1:$G$20000,6,0)),"",VLOOKUP(CONCATENATE($O$3,$A49),[2]DATA!$A$1:$G$2000,6,0))</f>
        <v>PSV</v>
      </c>
      <c r="F125" s="10">
        <f>IF(ISERROR(VLOOKUP(CONCATENATE($O$3,$A125),[2]DATA!$A$1:$G$20000,7,0)),"",VLOOKUP(CONCATENATE($O$3,$A49),[2]DATA!$A$1:$G$2000,7,0))</f>
        <v>30000000</v>
      </c>
      <c r="G125" s="14"/>
      <c r="H125" s="5"/>
      <c r="I125" s="7"/>
      <c r="K125" s="5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</row>
    <row r="126" spans="1:254" x14ac:dyDescent="0.25">
      <c r="A126" s="4">
        <v>44</v>
      </c>
      <c r="B126" s="14"/>
      <c r="C126" s="13"/>
      <c r="D126" s="10" t="str">
        <f>IF(ISERROR(VLOOKUP(CONCATENATE($O$3,$A126),[2]DATA!$A$1:$G$20000,4,0)),"",VLOOKUP(CONCATENATE($O$3,$A50),[2]DATA!$A$1:$G$2000,4,0))</f>
        <v>R_Faivre</v>
      </c>
      <c r="E126" s="10" t="str">
        <f>IF(ISERROR(VLOOKUP(CONCATENATE($O$3,$A126),[2]DATA!$A$1:$G$20000,6,0)),"",VLOOKUP(CONCATENATE($O$3,$A50),[2]DATA!$A$1:$G$2000,6,0))</f>
        <v>Roma</v>
      </c>
      <c r="F126" s="10">
        <f>IF(ISERROR(VLOOKUP(CONCATENATE($O$3,$A126),[2]DATA!$A$1:$G$20000,7,0)),"",VLOOKUP(CONCATENATE($O$3,$A50),[2]DATA!$A$1:$G$2000,7,0))</f>
        <v>10000000</v>
      </c>
      <c r="G126" s="14"/>
      <c r="H126" s="5"/>
      <c r="I126" s="7"/>
      <c r="K126" s="5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</row>
    <row r="127" spans="1:254" x14ac:dyDescent="0.25">
      <c r="A127" s="4">
        <v>45</v>
      </c>
      <c r="B127" s="14"/>
      <c r="C127" s="13"/>
      <c r="D127" s="10" t="str">
        <f>IF(ISERROR(VLOOKUP(CONCATENATE($O$3,$A127),[2]DATA!$A$1:$G$20000,4,0)),"",VLOOKUP(CONCATENATE($O$3,$A51),[2]DATA!$A$1:$G$2000,4,0))</f>
        <v>G_Veiga</v>
      </c>
      <c r="E127" s="10" t="str">
        <f>IF(ISERROR(VLOOKUP(CONCATENATE($O$3,$A127),[2]DATA!$A$1:$G$20000,6,0)),"",VLOOKUP(CONCATENATE($O$3,$A51),[2]DATA!$A$1:$G$2000,6,0))</f>
        <v>West_Ham</v>
      </c>
      <c r="F127" s="10">
        <f>IF(ISERROR(VLOOKUP(CONCATENATE($O$3,$A127),[2]DATA!$A$1:$G$20000,7,0)),"",VLOOKUP(CONCATENATE($O$3,$A51),[2]DATA!$A$1:$G$2000,7,0))</f>
        <v>27000000</v>
      </c>
      <c r="G127" s="14"/>
      <c r="H127" s="5"/>
      <c r="I127" s="7"/>
      <c r="K127" s="5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</row>
    <row r="128" spans="1:254" x14ac:dyDescent="0.25">
      <c r="A128" s="4">
        <v>46</v>
      </c>
      <c r="B128" s="14"/>
      <c r="C128" s="13"/>
      <c r="D128" s="10" t="str">
        <f>IF(ISERROR(VLOOKUP(CONCATENATE($O$3,$A128),[2]DATA!$A$1:$G$20000,4,0)),"",VLOOKUP(CONCATENATE($O$3,$A52),[2]DATA!$A$1:$G$2000,4,0))</f>
        <v>P_Gollini</v>
      </c>
      <c r="E128" s="10" t="str">
        <f>IF(ISERROR(VLOOKUP(CONCATENATE($O$3,$A128),[2]DATA!$A$1:$G$20000,6,0)),"",VLOOKUP(CONCATENATE($O$3,$A52),[2]DATA!$A$1:$G$2000,6,0))</f>
        <v>Monaco</v>
      </c>
      <c r="F128" s="10">
        <f>IF(ISERROR(VLOOKUP(CONCATENATE($O$3,$A128),[2]DATA!$A$1:$G$20000,7,0)),"",VLOOKUP(CONCATENATE($O$3,$A52),[2]DATA!$A$1:$G$2000,7,0))</f>
        <v>85000000</v>
      </c>
      <c r="G128" s="14"/>
      <c r="H128" s="6"/>
      <c r="J128" s="5"/>
      <c r="K128" s="5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</row>
    <row r="129" spans="1:254" x14ac:dyDescent="0.25">
      <c r="A129" s="4">
        <v>47</v>
      </c>
      <c r="B129" s="14"/>
      <c r="C129" s="13"/>
      <c r="D129" s="10" t="str">
        <f>IF(ISERROR(VLOOKUP(CONCATENATE($O$3,$A129),[2]DATA!$A$1:$G$20000,4,0)),"",VLOOKUP(CONCATENATE($O$3,$A53),[2]DATA!$A$1:$G$2000,4,0))</f>
        <v>S_Skrabb</v>
      </c>
      <c r="E129" s="10" t="str">
        <f>IF(ISERROR(VLOOKUP(CONCATENATE($O$3,$A129),[2]DATA!$A$1:$G$20000,6,0)),"",VLOOKUP(CONCATENATE($O$3,$A53),[2]DATA!$A$1:$G$2000,6,0))</f>
        <v>Manchester_United</v>
      </c>
      <c r="F129" s="10">
        <f>IF(ISERROR(VLOOKUP(CONCATENATE($O$3,$A129),[2]DATA!$A$1:$G$20000,7,0)),"",VLOOKUP(CONCATENATE($O$3,$A53),[2]DATA!$A$1:$G$2000,7,0))</f>
        <v>5000000</v>
      </c>
      <c r="G129" s="14"/>
      <c r="H129" s="6"/>
      <c r="J129" s="5"/>
      <c r="K129" s="5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</row>
    <row r="130" spans="1:254" x14ac:dyDescent="0.25">
      <c r="A130" s="4">
        <v>48</v>
      </c>
      <c r="B130" s="14"/>
      <c r="C130" s="13"/>
      <c r="D130" s="10" t="str">
        <f>IF(ISERROR(VLOOKUP(CONCATENATE($O$3,$A130),[2]DATA!$A$1:$G$20000,4,0)),"",VLOOKUP(CONCATENATE($O$3,$A54),[2]DATA!$A$1:$G$2000,4,0))</f>
        <v>T_Kroos</v>
      </c>
      <c r="E130" s="10" t="str">
        <f>IF(ISERROR(VLOOKUP(CONCATENATE($O$3,$A130),[2]DATA!$A$1:$G$20000,6,0)),"",VLOOKUP(CONCATENATE($O$3,$A54),[2]DATA!$A$1:$G$2000,6,0))</f>
        <v>Roma</v>
      </c>
      <c r="F130" s="10">
        <f>IF(ISERROR(VLOOKUP(CONCATENATE($O$3,$A130),[2]DATA!$A$1:$G$20000,7,0)),"",VLOOKUP(CONCATENATE($O$3,$A54),[2]DATA!$A$1:$G$2000,7,0))</f>
        <v>70000000</v>
      </c>
      <c r="G130" s="14"/>
      <c r="H130" s="6"/>
      <c r="J130" s="5"/>
      <c r="K130" s="5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</row>
    <row r="131" spans="1:254" x14ac:dyDescent="0.25">
      <c r="A131" s="4">
        <v>49</v>
      </c>
      <c r="B131" s="14"/>
      <c r="C131" s="13"/>
      <c r="D131" s="10" t="str">
        <f>IF(ISERROR(VLOOKUP(CONCATENATE($O$3,$A131),[2]DATA!$A$1:$G$20000,4,0)),"",VLOOKUP(CONCATENATE($O$3,$A55),[2]DATA!$A$1:$G$2000,4,0))</f>
        <v>Fabian_Ruiz</v>
      </c>
      <c r="E131" s="10" t="str">
        <f>IF(ISERROR(VLOOKUP(CONCATENATE($O$3,$A131),[2]DATA!$A$1:$G$20000,6,0)),"",VLOOKUP(CONCATENATE($O$3,$A55),[2]DATA!$A$1:$G$2000,6,0))</f>
        <v>Chelsea</v>
      </c>
      <c r="F131" s="10">
        <f>IF(ISERROR(VLOOKUP(CONCATENATE($O$3,$A131),[2]DATA!$A$1:$G$20000,7,0)),"",VLOOKUP(CONCATENATE($O$3,$A55),[2]DATA!$A$1:$G$2000,7,0))</f>
        <v>30000000</v>
      </c>
      <c r="G131" s="14"/>
      <c r="H131" s="6"/>
      <c r="J131" s="5"/>
      <c r="K131" s="5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</row>
    <row r="132" spans="1:254" x14ac:dyDescent="0.25">
      <c r="A132" s="4">
        <v>50</v>
      </c>
      <c r="B132" s="14"/>
      <c r="C132" s="13"/>
      <c r="D132" s="10" t="str">
        <f>IF(ISERROR(VLOOKUP(CONCATENATE($O$3,$A132),[2]DATA!$A$1:$G$20000,4,0)),"",VLOOKUP(CONCATENATE($O$3,$A56),[2]DATA!$A$1:$G$2000,4,0))</f>
        <v>B_Kamara</v>
      </c>
      <c r="E132" s="10" t="str">
        <f>IF(ISERROR(VLOOKUP(CONCATENATE($O$3,$A132),[2]DATA!$A$1:$G$20000,6,0)),"",VLOOKUP(CONCATENATE($O$3,$A56),[2]DATA!$A$1:$G$2000,6,0))</f>
        <v>Inter_Milan</v>
      </c>
      <c r="F132" s="10">
        <f>IF(ISERROR(VLOOKUP(CONCATENATE($O$3,$A132),[2]DATA!$A$1:$G$20000,7,0)),"",VLOOKUP(CONCATENATE($O$3,$A56),[2]DATA!$A$1:$G$2000,7,0))</f>
        <v>135000000</v>
      </c>
      <c r="G132" s="14"/>
      <c r="H132" s="6"/>
      <c r="J132" s="5"/>
      <c r="K132" s="5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</row>
    <row r="133" spans="1:254" x14ac:dyDescent="0.25">
      <c r="A133" s="4">
        <v>51</v>
      </c>
      <c r="B133" s="14"/>
      <c r="C133" s="13"/>
      <c r="D133" s="10" t="str">
        <f>IF(ISERROR(VLOOKUP(CONCATENATE($O$3,$A133),[2]DATA!$A$1:$G$20000,4,0)),"",VLOOKUP(CONCATENATE($O$3,$A57),[2]DATA!$A$1:$G$2000,4,0))</f>
        <v>Neymar_Jr</v>
      </c>
      <c r="E133" s="10" t="str">
        <f>IF(ISERROR(VLOOKUP(CONCATENATE($O$3,$A133),[2]DATA!$A$1:$G$20000,6,0)),"",VLOOKUP(CONCATENATE($O$3,$A57),[2]DATA!$A$1:$G$2000,6,0))</f>
        <v>Lyon</v>
      </c>
      <c r="F133" s="10">
        <f>IF(ISERROR(VLOOKUP(CONCATENATE($O$3,$A133),[2]DATA!$A$1:$G$20000,7,0)),"",VLOOKUP(CONCATENATE($O$3,$A57),[2]DATA!$A$1:$G$2000,7,0))</f>
        <v>25000000</v>
      </c>
      <c r="G133" s="14"/>
      <c r="H133" s="6"/>
      <c r="J133" s="5"/>
      <c r="K133" s="5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</row>
    <row r="134" spans="1:254" x14ac:dyDescent="0.25">
      <c r="A134" s="4">
        <v>52</v>
      </c>
      <c r="B134" s="14"/>
      <c r="C134" s="13"/>
      <c r="D134" s="10" t="str">
        <f>IF(ISERROR(VLOOKUP(CONCATENATE($O$3,$A134),[2]DATA!$A$1:$G$20000,4,0)),"",VLOOKUP(CONCATENATE($O$3,$A58),[2]DATA!$A$1:$G$2000,4,0))</f>
        <v>C_Richards</v>
      </c>
      <c r="E134" s="10" t="str">
        <f>IF(ISERROR(VLOOKUP(CONCATENATE($O$3,$A134),[2]DATA!$A$1:$G$20000,6,0)),"",VLOOKUP(CONCATENATE($O$3,$A58),[2]DATA!$A$1:$G$2000,6,0))</f>
        <v>Luton_Town</v>
      </c>
      <c r="F134" s="10">
        <f>IF(ISERROR(VLOOKUP(CONCATENATE($O$3,$A134),[2]DATA!$A$1:$G$20000,7,0)),"",VLOOKUP(CONCATENATE($O$3,$A58),[2]DATA!$A$1:$G$2000,7,0))</f>
        <v>20000000</v>
      </c>
      <c r="G134" s="14"/>
      <c r="H134" s="6"/>
      <c r="J134" s="5"/>
      <c r="K134" s="5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</row>
    <row r="135" spans="1:254" x14ac:dyDescent="0.25">
      <c r="A135" s="4">
        <v>53</v>
      </c>
      <c r="B135" s="14"/>
      <c r="C135" s="13"/>
      <c r="D135" s="10" t="str">
        <f>IF(ISERROR(VLOOKUP(CONCATENATE($O$3,$A135),[2]DATA!$A$1:$G$20000,4,0)),"",VLOOKUP(CONCATENATE($O$3,$A59),[2]DATA!$A$1:$G$2000,4,0))</f>
        <v>M_Wallace</v>
      </c>
      <c r="E135" s="10" t="str">
        <f>IF(ISERROR(VLOOKUP(CONCATENATE($O$3,$A135),[2]DATA!$A$1:$G$20000,6,0)),"",VLOOKUP(CONCATENATE($O$3,$A59),[2]DATA!$A$1:$G$2000,6,0))</f>
        <v>Luton_Town</v>
      </c>
      <c r="F135" s="10">
        <f>IF(ISERROR(VLOOKUP(CONCATENATE($O$3,$A135),[2]DATA!$A$1:$G$20000,7,0)),"",VLOOKUP(CONCATENATE($O$3,$A59),[2]DATA!$A$1:$G$2000,7,0))</f>
        <v>5000000</v>
      </c>
      <c r="G135" s="14"/>
      <c r="H135" s="6"/>
      <c r="J135" s="5"/>
      <c r="K135" s="5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</row>
    <row r="136" spans="1:254" x14ac:dyDescent="0.25">
      <c r="A136" s="4">
        <v>54</v>
      </c>
      <c r="B136" s="14"/>
      <c r="C136" s="13"/>
      <c r="D136" s="10" t="str">
        <f>IF(ISERROR(VLOOKUP(CONCATENATE($O$3,$A136),[2]DATA!$A$1:$G$20000,4,0)),"",VLOOKUP(CONCATENATE($O$3,$A60),[2]DATA!$A$1:$G$2000,4,0))</f>
        <v>T_Werner</v>
      </c>
      <c r="E136" s="10" t="str">
        <f>IF(ISERROR(VLOOKUP(CONCATENATE($O$3,$A136),[2]DATA!$A$1:$G$20000,6,0)),"",VLOOKUP(CONCATENATE($O$3,$A60),[2]DATA!$A$1:$G$2000,6,0))</f>
        <v>Chelsea</v>
      </c>
      <c r="F136" s="10">
        <f>IF(ISERROR(VLOOKUP(CONCATENATE($O$3,$A136),[2]DATA!$A$1:$G$20000,7,0)),"",VLOOKUP(CONCATENATE($O$3,$A60),[2]DATA!$A$1:$G$2000,7,0))</f>
        <v>32500000</v>
      </c>
      <c r="G136" s="14"/>
      <c r="H136" s="6"/>
      <c r="J136" s="5"/>
      <c r="K136" s="5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</row>
    <row r="137" spans="1:254" x14ac:dyDescent="0.25">
      <c r="A137" s="4">
        <v>55</v>
      </c>
      <c r="B137" s="14"/>
      <c r="C137" s="13"/>
      <c r="D137" s="10" t="str">
        <f>IF(ISERROR(VLOOKUP(CONCATENATE($O$3,$A137),[2]DATA!$A$1:$G$20000,4,0)),"",VLOOKUP(CONCATENATE($O$3,$A61),[2]DATA!$A$1:$G$2000,4,0))</f>
        <v>O_Zinchenko</v>
      </c>
      <c r="E137" s="10" t="str">
        <f>IF(ISERROR(VLOOKUP(CONCATENATE($O$3,$A137),[2]DATA!$A$1:$G$20000,6,0)),"",VLOOKUP(CONCATENATE($O$3,$A61),[2]DATA!$A$1:$G$2000,6,0))</f>
        <v>Chelsea</v>
      </c>
      <c r="F137" s="10">
        <f>IF(ISERROR(VLOOKUP(CONCATENATE($O$3,$A137),[2]DATA!$A$1:$G$20000,7,0)),"",VLOOKUP(CONCATENATE($O$3,$A61),[2]DATA!$A$1:$G$2000,7,0))</f>
        <v>20000000</v>
      </c>
      <c r="G137" s="14"/>
      <c r="H137" s="6"/>
      <c r="J137" s="5"/>
      <c r="K137" s="5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</row>
    <row r="138" spans="1:254" x14ac:dyDescent="0.25">
      <c r="A138" s="4">
        <v>56</v>
      </c>
      <c r="B138" s="14"/>
      <c r="C138" s="13"/>
      <c r="D138" s="10" t="str">
        <f>IF(ISERROR(VLOOKUP(CONCATENATE($O$3,$A138),[2]DATA!$A$1:$G$20000,4,0)),"",VLOOKUP(CONCATENATE($O$3,$A62),[2]DATA!$A$1:$G$2000,4,0))</f>
        <v>D_Tadic</v>
      </c>
      <c r="E138" s="10" t="str">
        <f>IF(ISERROR(VLOOKUP(CONCATENATE($O$3,$A138),[2]DATA!$A$1:$G$20000,6,0)),"",VLOOKUP(CONCATENATE($O$3,$A62),[2]DATA!$A$1:$G$2000,6,0))</f>
        <v>PSG</v>
      </c>
      <c r="F138" s="10">
        <f>IF(ISERROR(VLOOKUP(CONCATENATE($O$3,$A138),[2]DATA!$A$1:$G$20000,7,0)),"",VLOOKUP(CONCATENATE($O$3,$A62),[2]DATA!$A$1:$G$2000,7,0))</f>
        <v>100000000</v>
      </c>
      <c r="G138" s="14"/>
      <c r="H138" s="6"/>
      <c r="J138" s="5"/>
      <c r="K138" s="5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</row>
    <row r="139" spans="1:254" x14ac:dyDescent="0.25">
      <c r="A139" s="4">
        <v>57</v>
      </c>
      <c r="B139" s="14"/>
      <c r="C139" s="13"/>
      <c r="D139" s="10" t="str">
        <f>IF(ISERROR(VLOOKUP(CONCATENATE($O$3,$A139),[2]DATA!$A$1:$G$20000,4,0)),"",VLOOKUP(CONCATENATE($O$3,$A63),[2]DATA!$A$1:$G$2000,4,0))</f>
        <v>L_Hradecky</v>
      </c>
      <c r="E139" s="10" t="str">
        <f>IF(ISERROR(VLOOKUP(CONCATENATE($O$3,$A139),[2]DATA!$A$1:$G$20000,6,0)),"",VLOOKUP(CONCATENATE($O$3,$A63),[2]DATA!$A$1:$G$2000,6,0))</f>
        <v>Norwich_City</v>
      </c>
      <c r="F139" s="10">
        <f>IF(ISERROR(VLOOKUP(CONCATENATE($O$3,$A139),[2]DATA!$A$1:$G$20000,7,0)),"",VLOOKUP(CONCATENATE($O$3,$A63),[2]DATA!$A$1:$G$2000,7,0))</f>
        <v>40000000</v>
      </c>
      <c r="G139" s="14"/>
      <c r="H139" s="6"/>
      <c r="J139" s="5"/>
      <c r="K139" s="5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</row>
    <row r="140" spans="1:254" x14ac:dyDescent="0.25">
      <c r="A140" s="4">
        <v>58</v>
      </c>
      <c r="B140" s="14"/>
      <c r="C140" s="13"/>
      <c r="D140" s="10" t="str">
        <f>IF(ISERROR(VLOOKUP(CONCATENATE($O$3,$A140),[2]DATA!$A$1:$G$20000,4,0)),"",VLOOKUP(CONCATENATE($O$3,$A64),[2]DATA!$A$1:$G$2000,4,0))</f>
        <v>Richarlison</v>
      </c>
      <c r="E140" s="10" t="str">
        <f>IF(ISERROR(VLOOKUP(CONCATENATE($O$3,$A140),[2]DATA!$A$1:$G$20000,6,0)),"",VLOOKUP(CONCATENATE($O$3,$A64),[2]DATA!$A$1:$G$2000,6,0))</f>
        <v>Nottingham_Forest</v>
      </c>
      <c r="F140" s="10">
        <f>IF(ISERROR(VLOOKUP(CONCATENATE($O$3,$A140),[2]DATA!$A$1:$G$20000,7,0)),"",VLOOKUP(CONCATENATE($O$3,$A64),[2]DATA!$A$1:$G$2000,7,0))</f>
        <v>20000000</v>
      </c>
      <c r="G140" s="14"/>
      <c r="H140" s="6"/>
      <c r="J140" s="5"/>
      <c r="K140" s="5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</row>
    <row r="141" spans="1:254" x14ac:dyDescent="0.25">
      <c r="A141" s="4">
        <v>59</v>
      </c>
      <c r="B141" s="14"/>
      <c r="C141" s="13"/>
      <c r="D141" s="10" t="str">
        <f>IF(ISERROR(VLOOKUP(CONCATENATE($O$3,$A141),[2]DATA!$A$1:$G$20000,4,0)),"",VLOOKUP(CONCATENATE($O$3,$A65),[2]DATA!$A$1:$G$2000,4,0))</f>
        <v>A_Capa</v>
      </c>
      <c r="E141" s="10" t="str">
        <f>IF(ISERROR(VLOOKUP(CONCATENATE($O$3,$A141),[2]DATA!$A$1:$G$20000,6,0)),"",VLOOKUP(CONCATENATE($O$3,$A65),[2]DATA!$A$1:$G$2000,6,0))</f>
        <v>Nottingham_Forest</v>
      </c>
      <c r="F141" s="10">
        <f>IF(ISERROR(VLOOKUP(CONCATENATE($O$3,$A141),[2]DATA!$A$1:$G$20000,7,0)),"",VLOOKUP(CONCATENATE($O$3,$A65),[2]DATA!$A$1:$G$2000,7,0))</f>
        <v>20000000</v>
      </c>
      <c r="G141" s="14"/>
      <c r="H141" s="6"/>
      <c r="J141" s="5"/>
      <c r="K141" s="5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</row>
    <row r="142" spans="1:254" x14ac:dyDescent="0.25">
      <c r="A142" s="4">
        <v>60</v>
      </c>
      <c r="B142" s="14"/>
      <c r="C142" s="13"/>
      <c r="D142" s="10" t="str">
        <f>IF(ISERROR(VLOOKUP(CONCATENATE($O$3,$A142),[2]DATA!$A$1:$G$20000,4,0)),"",VLOOKUP(CONCATENATE($O$3,$A66),[2]DATA!$A$1:$G$2000,4,0))</f>
        <v>Raul_Albiol</v>
      </c>
      <c r="E142" s="10" t="str">
        <f>IF(ISERROR(VLOOKUP(CONCATENATE($O$3,$A142),[2]DATA!$A$1:$G$20000,6,0)),"",VLOOKUP(CONCATENATE($O$3,$A66),[2]DATA!$A$1:$G$2000,6,0))</f>
        <v>Free_List</v>
      </c>
      <c r="F142" s="10">
        <f>IF(ISERROR(VLOOKUP(CONCATENATE($O$3,$A142),[2]DATA!$A$1:$G$20000,7,0)),"",VLOOKUP(CONCATENATE($O$3,$A66),[2]DATA!$A$1:$G$2000,7,0))</f>
        <v>25500000</v>
      </c>
      <c r="G142" s="14"/>
      <c r="H142" s="6"/>
      <c r="J142" s="5"/>
      <c r="K142" s="5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</row>
    <row r="143" spans="1:254" x14ac:dyDescent="0.25">
      <c r="A143" s="4">
        <v>61</v>
      </c>
      <c r="B143" s="14"/>
      <c r="C143" s="13"/>
      <c r="D143" s="10" t="str">
        <f>IF(ISERROR(VLOOKUP(CONCATENATE($O$3,$A143),[2]DATA!$A$1:$G$20000,4,0)),"",VLOOKUP(CONCATENATE($O$3,$A67),[2]DATA!$A$1:$G$2000,4,0))</f>
        <v/>
      </c>
      <c r="E143" s="10" t="str">
        <f>IF(ISERROR(VLOOKUP(CONCATENATE($O$3,$A143),[2]DATA!$A$1:$G$20000,6,0)),"",VLOOKUP(CONCATENATE($O$3,$A67),[2]DATA!$A$1:$G$2000,6,0))</f>
        <v/>
      </c>
      <c r="F143" s="10" t="str">
        <f>IF(ISERROR(VLOOKUP(CONCATENATE($O$3,$A143),[2]DATA!$A$1:$G$20000,7,0)),"",VLOOKUP(CONCATENATE($O$3,$A67),[2]DATA!$A$1:$G$2000,7,0))</f>
        <v/>
      </c>
      <c r="G143" s="14"/>
      <c r="H143" s="6"/>
      <c r="J143" s="5"/>
      <c r="K143" s="5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</row>
    <row r="144" spans="1:254" x14ac:dyDescent="0.25">
      <c r="A144" s="4">
        <v>62</v>
      </c>
      <c r="B144" s="14"/>
      <c r="C144" s="13"/>
      <c r="D144" s="10" t="str">
        <f>IF(ISERROR(VLOOKUP(CONCATENATE($O$3,$A144),[2]DATA!$A$1:$G$20000,4,0)),"",VLOOKUP(CONCATENATE($O$3,$A68),[2]DATA!$A$1:$G$2000,4,0))</f>
        <v/>
      </c>
      <c r="E144" s="10" t="str">
        <f>IF(ISERROR(VLOOKUP(CONCATENATE($O$3,$A144),[2]DATA!$A$1:$G$20000,6,0)),"",VLOOKUP(CONCATENATE($O$3,$A68),[2]DATA!$A$1:$G$2000,6,0))</f>
        <v/>
      </c>
      <c r="F144" s="10" t="str">
        <f>IF(ISERROR(VLOOKUP(CONCATENATE($O$3,$A144),[2]DATA!$A$1:$G$20000,7,0)),"",VLOOKUP(CONCATENATE($O$3,$A68),[2]DATA!$A$1:$G$2000,7,0))</f>
        <v/>
      </c>
      <c r="G144" s="14"/>
      <c r="H144" s="6"/>
      <c r="J144" s="5"/>
      <c r="K144" s="5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</row>
    <row r="145" spans="1:254" x14ac:dyDescent="0.25">
      <c r="A145" s="4">
        <v>63</v>
      </c>
      <c r="B145" s="14"/>
      <c r="C145" s="13"/>
      <c r="D145" s="10" t="str">
        <f>IF(ISERROR(VLOOKUP(CONCATENATE($O$3,$A145),[2]DATA!$A$1:$G$20000,4,0)),"",VLOOKUP(CONCATENATE($O$3,$A69),[2]DATA!$A$1:$G$2000,4,0))</f>
        <v/>
      </c>
      <c r="E145" s="10" t="str">
        <f>IF(ISERROR(VLOOKUP(CONCATENATE($O$3,$A145),[2]DATA!$A$1:$G$20000,6,0)),"",VLOOKUP(CONCATENATE($O$3,$A69),[2]DATA!$A$1:$G$2000,6,0))</f>
        <v/>
      </c>
      <c r="F145" s="10" t="str">
        <f>IF(ISERROR(VLOOKUP(CONCATENATE($O$3,$A145),[2]DATA!$A$1:$G$20000,7,0)),"",VLOOKUP(CONCATENATE($O$3,$A69),[2]DATA!$A$1:$G$2000,7,0))</f>
        <v/>
      </c>
      <c r="G145" s="14"/>
      <c r="H145" s="6"/>
      <c r="J145" s="5"/>
      <c r="K145" s="5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</row>
    <row r="146" spans="1:254" x14ac:dyDescent="0.25">
      <c r="A146" s="4">
        <v>64</v>
      </c>
      <c r="B146" s="14"/>
      <c r="C146" s="13"/>
      <c r="D146" s="10" t="str">
        <f>IF(ISERROR(VLOOKUP(CONCATENATE($O$3,$A146),[2]DATA!$A$1:$G$20000,4,0)),"",VLOOKUP(CONCATENATE($O$3,$A70),[2]DATA!$A$1:$G$2000,4,0))</f>
        <v/>
      </c>
      <c r="E146" s="10" t="str">
        <f>IF(ISERROR(VLOOKUP(CONCATENATE($O$3,$A146),[2]DATA!$A$1:$G$20000,6,0)),"",VLOOKUP(CONCATENATE($O$3,$A70),[2]DATA!$A$1:$G$2000,6,0))</f>
        <v/>
      </c>
      <c r="F146" s="10" t="str">
        <f>IF(ISERROR(VLOOKUP(CONCATENATE($O$3,$A146),[2]DATA!$A$1:$G$20000,7,0)),"",VLOOKUP(CONCATENATE($O$3,$A70),[2]DATA!$A$1:$G$2000,7,0))</f>
        <v/>
      </c>
      <c r="G146" s="14"/>
      <c r="H146" s="6"/>
      <c r="J146" s="5"/>
      <c r="K146" s="5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</row>
    <row r="147" spans="1:254" x14ac:dyDescent="0.25">
      <c r="A147" s="4">
        <v>65</v>
      </c>
      <c r="B147" s="14"/>
      <c r="C147" s="13"/>
      <c r="D147" s="10" t="str">
        <f>IF(ISERROR(VLOOKUP(CONCATENATE($O$3,$A147),[2]DATA!$A$1:$G$20000,4,0)),"",VLOOKUP(CONCATENATE($O$3,$A71),[2]DATA!$A$1:$G$2000,4,0))</f>
        <v/>
      </c>
      <c r="E147" s="10" t="str">
        <f>IF(ISERROR(VLOOKUP(CONCATENATE($O$3,$A147),[2]DATA!$A$1:$G$20000,6,0)),"",VLOOKUP(CONCATENATE($O$3,$A71),[2]DATA!$A$1:$G$2000,6,0))</f>
        <v/>
      </c>
      <c r="F147" s="10" t="str">
        <f>IF(ISERROR(VLOOKUP(CONCATENATE($O$3,$A147),[2]DATA!$A$1:$G$20000,7,0)),"",VLOOKUP(CONCATENATE($O$3,$A71),[2]DATA!$A$1:$G$2000,7,0))</f>
        <v/>
      </c>
      <c r="G147" s="14"/>
      <c r="H147" s="6"/>
      <c r="J147" s="5"/>
      <c r="K147" s="5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</row>
    <row r="148" spans="1:254" x14ac:dyDescent="0.25">
      <c r="A148" s="4">
        <v>66</v>
      </c>
      <c r="B148" s="14"/>
      <c r="C148" s="13"/>
      <c r="D148" s="10" t="str">
        <f>IF(ISERROR(VLOOKUP(CONCATENATE($O$3,$A148),[2]DATA!$A$1:$G$20000,4,0)),"",VLOOKUP(CONCATENATE($O$3,$A72),[2]DATA!$A$1:$G$2000,4,0))</f>
        <v/>
      </c>
      <c r="E148" s="10" t="str">
        <f>IF(ISERROR(VLOOKUP(CONCATENATE($O$3,$A148),[2]DATA!$A$1:$G$20000,6,0)),"",VLOOKUP(CONCATENATE($O$3,$A72),[2]DATA!$A$1:$G$2000,6,0))</f>
        <v/>
      </c>
      <c r="F148" s="10" t="str">
        <f>IF(ISERROR(VLOOKUP(CONCATENATE($O$3,$A148),[2]DATA!$A$1:$G$20000,7,0)),"",VLOOKUP(CONCATENATE($O$3,$A72),[2]DATA!$A$1:$G$2000,7,0))</f>
        <v/>
      </c>
      <c r="G148" s="14"/>
      <c r="H148" s="6"/>
      <c r="J148" s="5"/>
      <c r="K148" s="5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</row>
    <row r="149" spans="1:254" x14ac:dyDescent="0.25">
      <c r="A149" s="4">
        <v>67</v>
      </c>
      <c r="B149" s="14"/>
      <c r="C149" s="13"/>
      <c r="D149" s="10" t="str">
        <f>IF(ISERROR(VLOOKUP(CONCATENATE($O$3,$A149),[2]DATA!$A$1:$G$20000,4,0)),"",VLOOKUP(CONCATENATE($O$3,$A73),[2]DATA!$A$1:$G$2000,4,0))</f>
        <v/>
      </c>
      <c r="E149" s="10" t="str">
        <f>IF(ISERROR(VLOOKUP(CONCATENATE($O$3,$A149),[2]DATA!$A$1:$G$20000,6,0)),"",VLOOKUP(CONCATENATE($O$3,$A73),[2]DATA!$A$1:$G$2000,6,0))</f>
        <v/>
      </c>
      <c r="F149" s="10" t="str">
        <f>IF(ISERROR(VLOOKUP(CONCATENATE($O$3,$A149),[2]DATA!$A$1:$G$20000,7,0)),"",VLOOKUP(CONCATENATE($O$3,$A73),[2]DATA!$A$1:$G$2000,7,0))</f>
        <v/>
      </c>
      <c r="G149" s="14"/>
      <c r="H149" s="6"/>
      <c r="J149" s="5"/>
      <c r="K149" s="5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</row>
    <row r="150" spans="1:254" x14ac:dyDescent="0.25">
      <c r="A150" s="4">
        <v>68</v>
      </c>
      <c r="B150" s="14"/>
      <c r="C150" s="13"/>
      <c r="D150" s="10" t="str">
        <f>IF(ISERROR(VLOOKUP(CONCATENATE($O$3,$A150),[2]DATA!$A$1:$G$20000,4,0)),"",VLOOKUP(CONCATENATE($O$3,$A74),[2]DATA!$A$1:$G$2000,4,0))</f>
        <v/>
      </c>
      <c r="E150" s="10" t="str">
        <f>IF(ISERROR(VLOOKUP(CONCATENATE($O$3,$A150),[2]DATA!$A$1:$G$20000,6,0)),"",VLOOKUP(CONCATENATE($O$3,$A74),[2]DATA!$A$1:$G$2000,6,0))</f>
        <v/>
      </c>
      <c r="F150" s="10" t="str">
        <f>IF(ISERROR(VLOOKUP(CONCATENATE($O$3,$A150),[2]DATA!$A$1:$G$20000,7,0)),"",VLOOKUP(CONCATENATE($O$3,$A74),[2]DATA!$A$1:$G$2000,7,0))</f>
        <v/>
      </c>
      <c r="G150" s="14"/>
      <c r="H150" s="6"/>
      <c r="J150" s="5"/>
      <c r="K150" s="5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</row>
    <row r="151" spans="1:254" x14ac:dyDescent="0.25">
      <c r="A151" s="4">
        <v>69</v>
      </c>
      <c r="B151" s="14"/>
      <c r="C151" s="13"/>
      <c r="D151" s="10" t="str">
        <f>IF(ISERROR(VLOOKUP(CONCATENATE($O$3,$A151),[2]DATA!$A$1:$G$20000,4,0)),"",VLOOKUP(CONCATENATE($O$3,$A75),[2]DATA!$A$1:$G$2000,4,0))</f>
        <v/>
      </c>
      <c r="E151" s="10" t="str">
        <f>IF(ISERROR(VLOOKUP(CONCATENATE($O$3,$A151),[2]DATA!$A$1:$G$20000,6,0)),"",VLOOKUP(CONCATENATE($O$3,$A75),[2]DATA!$A$1:$G$2000,6,0))</f>
        <v/>
      </c>
      <c r="F151" s="10" t="str">
        <f>IF(ISERROR(VLOOKUP(CONCATENATE($O$3,$A151),[2]DATA!$A$1:$G$20000,7,0)),"",VLOOKUP(CONCATENATE($O$3,$A75),[2]DATA!$A$1:$G$2000,7,0))</f>
        <v/>
      </c>
      <c r="G151" s="14"/>
      <c r="H151" s="6"/>
      <c r="J151" s="5"/>
      <c r="K151" s="5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</row>
    <row r="152" spans="1:254" x14ac:dyDescent="0.25">
      <c r="A152" s="4">
        <v>70</v>
      </c>
      <c r="B152" s="14"/>
      <c r="C152" s="13"/>
      <c r="D152" s="10" t="str">
        <f>IF(ISERROR(VLOOKUP(CONCATENATE($O$3,$A152),[2]DATA!$A$1:$G$20000,4,0)),"",VLOOKUP(CONCATENATE($O$3,$A76),[2]DATA!$A$1:$G$2000,4,0))</f>
        <v/>
      </c>
      <c r="E152" s="10" t="str">
        <f>IF(ISERROR(VLOOKUP(CONCATENATE($O$3,$A152),[2]DATA!$A$1:$G$20000,6,0)),"",VLOOKUP(CONCATENATE($O$3,$A76),[2]DATA!$A$1:$G$2000,6,0))</f>
        <v/>
      </c>
      <c r="F152" s="10" t="str">
        <f>IF(ISERROR(VLOOKUP(CONCATENATE($O$3,$A152),[2]DATA!$A$1:$G$20000,7,0)),"",VLOOKUP(CONCATENATE($O$3,$A76),[2]DATA!$A$1:$G$2000,7,0))</f>
        <v/>
      </c>
      <c r="G152" s="14"/>
      <c r="H152" s="6"/>
      <c r="J152" s="5"/>
      <c r="K152" s="5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</row>
    <row r="153" spans="1:254" x14ac:dyDescent="0.25">
      <c r="A153" s="4">
        <v>71</v>
      </c>
      <c r="B153" s="14"/>
      <c r="C153" s="13"/>
      <c r="D153" s="10" t="str">
        <f>IF(ISERROR(VLOOKUP(CONCATENATE($O$3,$A153),[2]DATA!$A$1:$G$20000,4,0)),"",VLOOKUP(CONCATENATE($O$3,$A77),[2]DATA!$A$1:$G$2000,4,0))</f>
        <v/>
      </c>
      <c r="E153" s="10" t="str">
        <f>IF(ISERROR(VLOOKUP(CONCATENATE($O$3,$A153),[2]DATA!$A$1:$G$20000,6,0)),"",VLOOKUP(CONCATENATE($O$3,$A77),[2]DATA!$A$1:$G$2000,6,0))</f>
        <v/>
      </c>
      <c r="F153" s="10" t="str">
        <f>IF(ISERROR(VLOOKUP(CONCATENATE($O$3,$A153),[2]DATA!$A$1:$G$20000,7,0)),"",VLOOKUP(CONCATENATE($O$3,$A77),[2]DATA!$A$1:$G$2000,7,0))</f>
        <v/>
      </c>
      <c r="G153" s="14"/>
      <c r="H153" s="6"/>
      <c r="J153" s="5"/>
      <c r="K153" s="5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</row>
    <row r="154" spans="1:254" x14ac:dyDescent="0.25">
      <c r="A154" s="4">
        <v>72</v>
      </c>
      <c r="B154" s="14"/>
      <c r="C154" s="13"/>
      <c r="D154" s="10" t="str">
        <f>IF(ISERROR(VLOOKUP(CONCATENATE($O$3,$A154),[2]DATA!$A$1:$G$20000,4,0)),"",VLOOKUP(CONCATENATE($O$3,$A78),[2]DATA!$A$1:$G$2000,4,0))</f>
        <v/>
      </c>
      <c r="E154" s="10" t="str">
        <f>IF(ISERROR(VLOOKUP(CONCATENATE($O$3,$A154),[2]DATA!$A$1:$G$20000,6,0)),"",VLOOKUP(CONCATENATE($O$3,$A78),[2]DATA!$A$1:$G$2000,6,0))</f>
        <v/>
      </c>
      <c r="F154" s="10" t="str">
        <f>IF(ISERROR(VLOOKUP(CONCATENATE($O$3,$A154),[2]DATA!$A$1:$G$20000,7,0)),"",VLOOKUP(CONCATENATE($O$3,$A78),[2]DATA!$A$1:$G$2000,7,0))</f>
        <v/>
      </c>
      <c r="G154" s="14"/>
      <c r="H154" s="6"/>
      <c r="J154" s="5"/>
      <c r="K154" s="5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</row>
    <row r="155" spans="1:254" x14ac:dyDescent="0.25">
      <c r="A155" s="4">
        <v>73</v>
      </c>
      <c r="B155" s="14"/>
      <c r="C155" s="13"/>
      <c r="D155" s="10" t="str">
        <f>IF(ISERROR(VLOOKUP(CONCATENATE($O$3,$A155),[2]DATA!$A$1:$G$20000,4,0)),"",VLOOKUP(CONCATENATE($O$3,$A79),[2]DATA!$A$1:$G$2000,4,0))</f>
        <v/>
      </c>
      <c r="E155" s="10" t="str">
        <f>IF(ISERROR(VLOOKUP(CONCATENATE($O$3,$A155),[2]DATA!$A$1:$G$20000,6,0)),"",VLOOKUP(CONCATENATE($O$3,$A79),[2]DATA!$A$1:$G$2000,6,0))</f>
        <v/>
      </c>
      <c r="F155" s="10" t="str">
        <f>IF(ISERROR(VLOOKUP(CONCATENATE($O$3,$A155),[2]DATA!$A$1:$G$20000,7,0)),"",VLOOKUP(CONCATENATE($O$3,$A79),[2]DATA!$A$1:$G$2000,7,0))</f>
        <v/>
      </c>
      <c r="G155" s="14"/>
      <c r="H155" s="6"/>
      <c r="J155" s="5"/>
      <c r="K155" s="5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</row>
    <row r="156" spans="1:254" x14ac:dyDescent="0.25">
      <c r="A156" s="4">
        <v>74</v>
      </c>
      <c r="B156" s="14"/>
      <c r="C156" s="13"/>
      <c r="D156" s="10" t="str">
        <f>IF(ISERROR(VLOOKUP(CONCATENATE($O$3,$A156),[2]DATA!$A$1:$G$20000,4,0)),"",VLOOKUP(CONCATENATE($O$3,$A80),[2]DATA!$A$1:$G$2000,4,0))</f>
        <v/>
      </c>
      <c r="E156" s="10" t="str">
        <f>IF(ISERROR(VLOOKUP(CONCATENATE($O$3,$A156),[2]DATA!$A$1:$G$20000,6,0)),"",VLOOKUP(CONCATENATE($O$3,$A80),[2]DATA!$A$1:$G$2000,6,0))</f>
        <v/>
      </c>
      <c r="F156" s="10" t="str">
        <f>IF(ISERROR(VLOOKUP(CONCATENATE($O$3,$A156),[2]DATA!$A$1:$G$20000,7,0)),"",VLOOKUP(CONCATENATE($O$3,$A80),[2]DATA!$A$1:$G$2000,7,0))</f>
        <v/>
      </c>
      <c r="G156" s="14"/>
      <c r="H156" s="6"/>
      <c r="J156" s="5"/>
      <c r="K156" s="5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</row>
    <row r="157" spans="1:254" x14ac:dyDescent="0.25">
      <c r="A157" s="4">
        <v>75</v>
      </c>
      <c r="B157" s="14"/>
      <c r="C157" s="13"/>
      <c r="D157" s="10" t="str">
        <f>IF(ISERROR(VLOOKUP(CONCATENATE($O$3,$A157),[2]DATA!$A$1:$G$20000,4,0)),"",VLOOKUP(CONCATENATE($O$3,$A81),[2]DATA!$A$1:$G$2000,4,0))</f>
        <v/>
      </c>
      <c r="E157" s="10" t="str">
        <f>IF(ISERROR(VLOOKUP(CONCATENATE($O$3,$A157),[2]DATA!$A$1:$G$20000,6,0)),"",VLOOKUP(CONCATENATE($O$3,$A81),[2]DATA!$A$1:$G$2000,6,0))</f>
        <v/>
      </c>
      <c r="F157" s="10" t="str">
        <f>IF(ISERROR(VLOOKUP(CONCATENATE($O$3,$A157),[2]DATA!$A$1:$G$20000,7,0)),"",VLOOKUP(CONCATENATE($O$3,$A81),[2]DATA!$A$1:$G$2000,7,0))</f>
        <v/>
      </c>
      <c r="G157" s="14"/>
      <c r="H157" s="6"/>
      <c r="J157" s="5"/>
      <c r="K157" s="5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</row>
    <row r="158" spans="1:254" x14ac:dyDescent="0.25">
      <c r="A158" s="4">
        <v>76</v>
      </c>
      <c r="B158" s="14"/>
      <c r="C158" s="13"/>
      <c r="D158" s="10" t="str">
        <f>IF(ISERROR(VLOOKUP(CONCATENATE($O$3,$A158),[2]DATA!$A$1:$G$20000,4,0)),"",VLOOKUP(CONCATENATE($O$3,$A82),[2]DATA!$A$1:$G$2000,4,0))</f>
        <v/>
      </c>
      <c r="E158" s="10" t="str">
        <f>IF(ISERROR(VLOOKUP(CONCATENATE($O$3,$A158),[2]DATA!$A$1:$G$20000,6,0)),"",VLOOKUP(CONCATENATE($O$3,$A82),[2]DATA!$A$1:$G$2000,6,0))</f>
        <v/>
      </c>
      <c r="F158" s="10" t="str">
        <f>IF(ISERROR(VLOOKUP(CONCATENATE($O$3,$A158),[2]DATA!$A$1:$G$20000,7,0)),"",VLOOKUP(CONCATENATE($O$3,$A82),[2]DATA!$A$1:$G$2000,7,0))</f>
        <v/>
      </c>
      <c r="G158" s="14"/>
      <c r="H158" s="6"/>
      <c r="J158" s="5"/>
      <c r="K158" s="5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</row>
    <row r="159" spans="1:254" x14ac:dyDescent="0.25">
      <c r="A159" s="4">
        <v>77</v>
      </c>
      <c r="B159" s="14"/>
      <c r="C159" s="13"/>
      <c r="D159" s="10" t="str">
        <f>IF(ISERROR(VLOOKUP(CONCATENATE($O$3,$A159),[2]DATA!$A$1:$G$20000,4,0)),"",VLOOKUP(CONCATENATE($O$3,$A83),[2]DATA!$A$1:$G$2000,4,0))</f>
        <v/>
      </c>
      <c r="E159" s="10" t="str">
        <f>IF(ISERROR(VLOOKUP(CONCATENATE($O$3,$A159),[2]DATA!$A$1:$G$20000,6,0)),"",VLOOKUP(CONCATENATE($O$3,$A83),[2]DATA!$A$1:$G$2000,6,0))</f>
        <v/>
      </c>
      <c r="F159" s="10" t="str">
        <f>IF(ISERROR(VLOOKUP(CONCATENATE($O$3,$A159),[2]DATA!$A$1:$G$20000,7,0)),"",VLOOKUP(CONCATENATE($O$3,$A83),[2]DATA!$A$1:$G$2000,7,0))</f>
        <v/>
      </c>
      <c r="G159" s="14"/>
      <c r="H159" s="6"/>
      <c r="J159" s="5"/>
      <c r="K159" s="5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</row>
    <row r="160" spans="1:254" x14ac:dyDescent="0.25">
      <c r="A160" s="4">
        <v>78</v>
      </c>
      <c r="B160" s="14"/>
      <c r="C160" s="13"/>
      <c r="D160" s="10" t="str">
        <f>IF(ISERROR(VLOOKUP(CONCATENATE($O$3,$A160),[2]DATA!$A$1:$G$20000,4,0)),"",VLOOKUP(CONCATENATE($O$3,$A84),[2]DATA!$A$1:$G$2000,4,0))</f>
        <v/>
      </c>
      <c r="E160" s="10" t="str">
        <f>IF(ISERROR(VLOOKUP(CONCATENATE($O$3,$A160),[2]DATA!$A$1:$G$20000,6,0)),"",VLOOKUP(CONCATENATE($O$3,$A84),[2]DATA!$A$1:$G$2000,6,0))</f>
        <v/>
      </c>
      <c r="F160" s="10" t="str">
        <f>IF(ISERROR(VLOOKUP(CONCATENATE($O$3,$A160),[2]DATA!$A$1:$G$20000,7,0)),"",VLOOKUP(CONCATENATE($O$3,$A84),[2]DATA!$A$1:$G$2000,7,0))</f>
        <v/>
      </c>
      <c r="G160" s="14"/>
      <c r="H160" s="6"/>
      <c r="J160" s="5"/>
      <c r="K160" s="5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</row>
    <row r="161" spans="1:254" x14ac:dyDescent="0.25">
      <c r="A161" s="4">
        <v>79</v>
      </c>
      <c r="B161" s="14"/>
      <c r="C161" s="13"/>
      <c r="D161" s="10" t="str">
        <f>IF(ISERROR(VLOOKUP(CONCATENATE($O$3,$A161),[2]DATA!$A$1:$G$20000,4,0)),"",VLOOKUP(CONCATENATE($O$3,$A85),[2]DATA!$A$1:$G$2000,4,0))</f>
        <v/>
      </c>
      <c r="E161" s="10" t="str">
        <f>IF(ISERROR(VLOOKUP(CONCATENATE($O$3,$A161),[2]DATA!$A$1:$G$20000,6,0)),"",VLOOKUP(CONCATENATE($O$3,$A85),[2]DATA!$A$1:$G$2000,6,0))</f>
        <v/>
      </c>
      <c r="F161" s="10" t="str">
        <f>IF(ISERROR(VLOOKUP(CONCATENATE($O$3,$A161),[2]DATA!$A$1:$G$20000,7,0)),"",VLOOKUP(CONCATENATE($O$3,$A85),[2]DATA!$A$1:$G$2000,7,0))</f>
        <v/>
      </c>
      <c r="G161" s="14"/>
      <c r="H161" s="6"/>
      <c r="J161" s="5"/>
      <c r="K161" s="5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</row>
    <row r="162" spans="1:254" x14ac:dyDescent="0.25">
      <c r="A162" s="4">
        <v>80</v>
      </c>
      <c r="B162" s="14"/>
      <c r="C162" s="13"/>
      <c r="D162" s="10" t="str">
        <f>IF(ISERROR(VLOOKUP(CONCATENATE($O$3,$A162),[2]DATA!$A$1:$G$20000,4,0)),"",VLOOKUP(CONCATENATE($O$3,$A86),[2]DATA!$A$1:$G$2000,4,0))</f>
        <v/>
      </c>
      <c r="E162" s="10" t="str">
        <f>IF(ISERROR(VLOOKUP(CONCATENATE($O$3,$A162),[2]DATA!$A$1:$G$20000,6,0)),"",VLOOKUP(CONCATENATE($O$3,$A86),[2]DATA!$A$1:$G$2000,6,0))</f>
        <v/>
      </c>
      <c r="F162" s="10" t="str">
        <f>IF(ISERROR(VLOOKUP(CONCATENATE($O$3,$A162),[2]DATA!$A$1:$G$20000,7,0)),"",VLOOKUP(CONCATENATE($O$3,$A86),[2]DATA!$A$1:$G$2000,7,0))</f>
        <v/>
      </c>
      <c r="G162" s="14"/>
      <c r="H162" s="6"/>
      <c r="J162" s="5"/>
      <c r="K162" s="5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</row>
    <row r="163" spans="1:254" x14ac:dyDescent="0.25">
      <c r="A163" s="4">
        <v>81</v>
      </c>
      <c r="B163" s="14"/>
      <c r="C163" s="13"/>
      <c r="D163" s="10" t="str">
        <f>IF(ISERROR(VLOOKUP(CONCATENATE($O$3,$A163),[2]DATA!$A$1:$G$20000,4,0)),"",VLOOKUP(CONCATENATE($O$3,$A87),[2]DATA!$A$1:$G$2000,4,0))</f>
        <v/>
      </c>
      <c r="E163" s="10" t="str">
        <f>IF(ISERROR(VLOOKUP(CONCATENATE($O$3,$A163),[2]DATA!$A$1:$G$20000,6,0)),"",VLOOKUP(CONCATENATE($O$3,$A87),[2]DATA!$A$1:$G$2000,6,0))</f>
        <v/>
      </c>
      <c r="F163" s="10" t="str">
        <f>IF(ISERROR(VLOOKUP(CONCATENATE($O$3,$A163),[2]DATA!$A$1:$G$20000,7,0)),"",VLOOKUP(CONCATENATE($O$3,$A87),[2]DATA!$A$1:$G$2000,7,0))</f>
        <v/>
      </c>
      <c r="G163" s="14"/>
      <c r="H163" s="6"/>
      <c r="J163" s="5"/>
      <c r="K163" s="5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</row>
    <row r="164" spans="1:254" x14ac:dyDescent="0.25">
      <c r="A164" s="4">
        <v>82</v>
      </c>
      <c r="B164" s="14"/>
      <c r="C164" s="13"/>
      <c r="D164" s="10" t="str">
        <f>IF(ISERROR(VLOOKUP(CONCATENATE($O$3,$A164),[2]DATA!$A$1:$G$20000,4,0)),"",VLOOKUP(CONCATENATE($O$3,$A88),[2]DATA!$A$1:$G$2000,4,0))</f>
        <v/>
      </c>
      <c r="E164" s="10" t="str">
        <f>IF(ISERROR(VLOOKUP(CONCATENATE($O$3,$A164),[2]DATA!$A$1:$G$20000,6,0)),"",VLOOKUP(CONCATENATE($O$3,$A88),[2]DATA!$A$1:$G$2000,6,0))</f>
        <v/>
      </c>
      <c r="F164" s="10" t="str">
        <f>IF(ISERROR(VLOOKUP(CONCATENATE($O$3,$A164),[2]DATA!$A$1:$G$20000,7,0)),"",VLOOKUP(CONCATENATE($O$3,$A88),[2]DATA!$A$1:$G$2000,7,0))</f>
        <v/>
      </c>
      <c r="G164" s="14"/>
      <c r="H164" s="6"/>
      <c r="J164" s="5"/>
      <c r="K164" s="5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</row>
    <row r="165" spans="1:254" x14ac:dyDescent="0.25">
      <c r="A165" s="4">
        <v>83</v>
      </c>
      <c r="B165" s="14"/>
      <c r="C165" s="13"/>
      <c r="D165" s="10" t="str">
        <f>IF(ISERROR(VLOOKUP(CONCATENATE($O$3,$A165),[2]DATA!$A$1:$G$20000,4,0)),"",VLOOKUP(CONCATENATE($O$3,$A89),[2]DATA!$A$1:$G$2000,4,0))</f>
        <v/>
      </c>
      <c r="E165" s="10" t="str">
        <f>IF(ISERROR(VLOOKUP(CONCATENATE($O$3,$A165),[2]DATA!$A$1:$G$20000,6,0)),"",VLOOKUP(CONCATENATE($O$3,$A89),[2]DATA!$A$1:$G$2000,6,0))</f>
        <v/>
      </c>
      <c r="F165" s="10" t="str">
        <f>IF(ISERROR(VLOOKUP(CONCATENATE($O$3,$A165),[2]DATA!$A$1:$G$20000,7,0)),"",VLOOKUP(CONCATENATE($O$3,$A89),[2]DATA!$A$1:$G$2000,7,0))</f>
        <v/>
      </c>
      <c r="G165" s="14"/>
      <c r="H165" s="6"/>
      <c r="J165" s="5"/>
      <c r="K165" s="5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</row>
    <row r="166" spans="1:254" x14ac:dyDescent="0.25">
      <c r="A166" s="4">
        <v>84</v>
      </c>
      <c r="B166" s="14"/>
      <c r="C166" s="13"/>
      <c r="D166" s="10" t="str">
        <f>IF(ISERROR(VLOOKUP(CONCATENATE($O$3,$A166),[2]DATA!$A$1:$G$20000,4,0)),"",VLOOKUP(CONCATENATE($O$3,$A90),[2]DATA!$A$1:$G$2000,4,0))</f>
        <v/>
      </c>
      <c r="E166" s="10" t="str">
        <f>IF(ISERROR(VLOOKUP(CONCATENATE($O$3,$A166),[2]DATA!$A$1:$G$20000,6,0)),"",VLOOKUP(CONCATENATE($O$3,$A90),[2]DATA!$A$1:$G$2000,6,0))</f>
        <v/>
      </c>
      <c r="F166" s="10" t="str">
        <f>IF(ISERROR(VLOOKUP(CONCATENATE($O$3,$A166),[2]DATA!$A$1:$G$20000,7,0)),"",VLOOKUP(CONCATENATE($O$3,$A90),[2]DATA!$A$1:$G$2000,7,0))</f>
        <v/>
      </c>
      <c r="G166" s="14"/>
      <c r="H166" s="6"/>
      <c r="J166" s="5"/>
      <c r="K166" s="5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</row>
    <row r="167" spans="1:254" x14ac:dyDescent="0.25">
      <c r="A167" s="4">
        <v>85</v>
      </c>
      <c r="B167" s="14"/>
      <c r="C167" s="13"/>
      <c r="D167" s="10" t="str">
        <f>IF(ISERROR(VLOOKUP(CONCATENATE($O$3,$A167),[2]DATA!$A$1:$G$20000,4,0)),"",VLOOKUP(CONCATENATE($O$3,$A91),[2]DATA!$A$1:$G$2000,4,0))</f>
        <v/>
      </c>
      <c r="E167" s="10" t="str">
        <f>IF(ISERROR(VLOOKUP(CONCATENATE($O$3,$A167),[2]DATA!$A$1:$G$20000,6,0)),"",VLOOKUP(CONCATENATE($O$3,$A91),[2]DATA!$A$1:$G$2000,6,0))</f>
        <v/>
      </c>
      <c r="F167" s="10" t="str">
        <f>IF(ISERROR(VLOOKUP(CONCATENATE($O$3,$A167),[2]DATA!$A$1:$G$20000,7,0)),"",VLOOKUP(CONCATENATE($O$3,$A91),[2]DATA!$A$1:$G$2000,7,0))</f>
        <v/>
      </c>
      <c r="G167" s="14"/>
      <c r="H167" s="6"/>
      <c r="J167" s="5"/>
      <c r="K167" s="5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</row>
    <row r="168" spans="1:254" x14ac:dyDescent="0.25">
      <c r="A168" s="4">
        <v>86</v>
      </c>
      <c r="B168" s="14"/>
      <c r="C168" s="13"/>
      <c r="D168" s="10" t="str">
        <f>IF(ISERROR(VLOOKUP(CONCATENATE($O$3,$A168),[2]DATA!$A$1:$G$20000,4,0)),"",VLOOKUP(CONCATENATE($O$3,$A92),[2]DATA!$A$1:$G$2000,4,0))</f>
        <v/>
      </c>
      <c r="E168" s="10" t="str">
        <f>IF(ISERROR(VLOOKUP(CONCATENATE($O$3,$A168),[2]DATA!$A$1:$G$20000,6,0)),"",VLOOKUP(CONCATENATE($O$3,$A92),[2]DATA!$A$1:$G$2000,6,0))</f>
        <v/>
      </c>
      <c r="F168" s="10" t="str">
        <f>IF(ISERROR(VLOOKUP(CONCATENATE($O$3,$A168),[2]DATA!$A$1:$G$20000,7,0)),"",VLOOKUP(CONCATENATE($O$3,$A92),[2]DATA!$A$1:$G$2000,7,0))</f>
        <v/>
      </c>
      <c r="G168" s="14"/>
      <c r="H168" s="6"/>
      <c r="J168" s="5"/>
      <c r="K168" s="5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  <c r="IS168" s="7"/>
      <c r="IT168" s="7"/>
    </row>
    <row r="169" spans="1:254" x14ac:dyDescent="0.25">
      <c r="A169" s="4">
        <v>87</v>
      </c>
      <c r="B169" s="14"/>
      <c r="C169" s="13"/>
      <c r="D169" s="10" t="str">
        <f>IF(ISERROR(VLOOKUP(CONCATENATE($O$3,$A169),[2]DATA!$A$1:$G$20000,4,0)),"",VLOOKUP(CONCATENATE($O$3,$A93),[2]DATA!$A$1:$G$2000,4,0))</f>
        <v/>
      </c>
      <c r="E169" s="10" t="str">
        <f>IF(ISERROR(VLOOKUP(CONCATENATE($O$3,$A169),[2]DATA!$A$1:$G$20000,6,0)),"",VLOOKUP(CONCATENATE($O$3,$A93),[2]DATA!$A$1:$G$2000,6,0))</f>
        <v/>
      </c>
      <c r="F169" s="10" t="str">
        <f>IF(ISERROR(VLOOKUP(CONCATENATE($O$3,$A169),[2]DATA!$A$1:$G$20000,7,0)),"",VLOOKUP(CONCATENATE($O$3,$A93),[2]DATA!$A$1:$G$2000,7,0))</f>
        <v/>
      </c>
      <c r="G169" s="14"/>
      <c r="H169" s="6"/>
      <c r="J169" s="5"/>
      <c r="K169" s="5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  <c r="IS169" s="7"/>
      <c r="IT169" s="7"/>
    </row>
    <row r="170" spans="1:254" x14ac:dyDescent="0.25">
      <c r="A170" s="4">
        <v>88</v>
      </c>
      <c r="B170" s="14"/>
      <c r="C170" s="13"/>
      <c r="D170" s="10" t="str">
        <f>IF(ISERROR(VLOOKUP(CONCATENATE($O$3,$A170),[2]DATA!$A$1:$G$20000,4,0)),"",VLOOKUP(CONCATENATE($O$3,$A94),[2]DATA!$A$1:$G$2000,4,0))</f>
        <v/>
      </c>
      <c r="E170" s="10" t="str">
        <f>IF(ISERROR(VLOOKUP(CONCATENATE($O$3,$A170),[2]DATA!$A$1:$G$20000,6,0)),"",VLOOKUP(CONCATENATE($O$3,$A94),[2]DATA!$A$1:$G$2000,6,0))</f>
        <v/>
      </c>
      <c r="F170" s="10" t="str">
        <f>IF(ISERROR(VLOOKUP(CONCATENATE($O$3,$A170),[2]DATA!$A$1:$G$20000,7,0)),"",VLOOKUP(CONCATENATE($O$3,$A94),[2]DATA!$A$1:$G$2000,7,0))</f>
        <v/>
      </c>
      <c r="G170" s="14"/>
      <c r="H170" s="6"/>
      <c r="J170" s="5"/>
      <c r="K170" s="5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</row>
    <row r="171" spans="1:254" x14ac:dyDescent="0.25">
      <c r="A171" s="4">
        <v>89</v>
      </c>
      <c r="B171" s="14"/>
      <c r="C171" s="13"/>
      <c r="D171" s="10" t="str">
        <f>IF(ISERROR(VLOOKUP(CONCATENATE($O$3,$A171),[2]DATA!$A$1:$G$20000,4,0)),"",VLOOKUP(CONCATENATE($O$3,$A95),[2]DATA!$A$1:$G$2000,4,0))</f>
        <v/>
      </c>
      <c r="E171" s="10" t="str">
        <f>IF(ISERROR(VLOOKUP(CONCATENATE($O$3,$A171),[2]DATA!$A$1:$G$20000,6,0)),"",VLOOKUP(CONCATENATE($O$3,$A95),[2]DATA!$A$1:$G$2000,6,0))</f>
        <v/>
      </c>
      <c r="F171" s="10" t="str">
        <f>IF(ISERROR(VLOOKUP(CONCATENATE($O$3,$A171),[2]DATA!$A$1:$G$20000,7,0)),"",VLOOKUP(CONCATENATE($O$3,$A95),[2]DATA!$A$1:$G$2000,7,0))</f>
        <v/>
      </c>
      <c r="G171" s="14"/>
      <c r="H171" s="6"/>
      <c r="J171" s="5"/>
      <c r="K171" s="5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</row>
    <row r="172" spans="1:254" x14ac:dyDescent="0.25">
      <c r="A172" s="4">
        <v>90</v>
      </c>
      <c r="B172" s="14"/>
      <c r="C172" s="13"/>
      <c r="D172" s="10" t="str">
        <f>IF(ISERROR(VLOOKUP(CONCATENATE($O$3,$A172),[2]DATA!$A$1:$G$20000,4,0)),"",VLOOKUP(CONCATENATE($O$3,$A96),[2]DATA!$A$1:$G$2000,4,0))</f>
        <v/>
      </c>
      <c r="E172" s="10" t="str">
        <f>IF(ISERROR(VLOOKUP(CONCATENATE($O$3,$A172),[2]DATA!$A$1:$G$20000,6,0)),"",VLOOKUP(CONCATENATE($O$3,$A96),[2]DATA!$A$1:$G$2000,6,0))</f>
        <v/>
      </c>
      <c r="F172" s="10" t="str">
        <f>IF(ISERROR(VLOOKUP(CONCATENATE($O$3,$A172),[2]DATA!$A$1:$G$20000,7,0)),"",VLOOKUP(CONCATENATE($O$3,$A96),[2]DATA!$A$1:$G$2000,7,0))</f>
        <v/>
      </c>
      <c r="G172" s="14"/>
      <c r="H172" s="6"/>
      <c r="J172" s="5"/>
      <c r="K172" s="5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</row>
    <row r="173" spans="1:254" x14ac:dyDescent="0.25">
      <c r="A173" s="4">
        <v>91</v>
      </c>
      <c r="B173" s="14"/>
      <c r="C173" s="13"/>
      <c r="D173" s="10" t="str">
        <f>IF(ISERROR(VLOOKUP(CONCATENATE($O$3,$A173),[2]DATA!$A$1:$G$20000,4,0)),"",VLOOKUP(CONCATENATE($O$3,$A97),[2]DATA!$A$1:$G$2000,4,0))</f>
        <v/>
      </c>
      <c r="E173" s="10" t="str">
        <f>IF(ISERROR(VLOOKUP(CONCATENATE($O$3,$A173),[2]DATA!$A$1:$G$20000,6,0)),"",VLOOKUP(CONCATENATE($O$3,$A97),[2]DATA!$A$1:$G$2000,6,0))</f>
        <v/>
      </c>
      <c r="F173" s="10" t="str">
        <f>IF(ISERROR(VLOOKUP(CONCATENATE($O$3,$A173),[2]DATA!$A$1:$G$20000,7,0)),"",VLOOKUP(CONCATENATE($O$3,$A97),[2]DATA!$A$1:$G$2000,7,0))</f>
        <v/>
      </c>
      <c r="G173" s="14"/>
      <c r="H173" s="6"/>
      <c r="J173" s="5"/>
      <c r="K173" s="5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</row>
    <row r="174" spans="1:254" x14ac:dyDescent="0.25">
      <c r="A174" s="4">
        <v>92</v>
      </c>
      <c r="B174" s="14"/>
      <c r="C174" s="13"/>
      <c r="D174" s="10" t="str">
        <f>IF(ISERROR(VLOOKUP(CONCATENATE($O$3,$A174),[2]DATA!$A$1:$G$20000,4,0)),"",VLOOKUP(CONCATENATE($O$3,$A98),[2]DATA!$A$1:$G$2000,4,0))</f>
        <v/>
      </c>
      <c r="E174" s="10" t="str">
        <f>IF(ISERROR(VLOOKUP(CONCATENATE($O$3,$A174),[2]DATA!$A$1:$G$20000,6,0)),"",VLOOKUP(CONCATENATE($O$3,$A98),[2]DATA!$A$1:$G$2000,6,0))</f>
        <v/>
      </c>
      <c r="F174" s="10" t="str">
        <f>IF(ISERROR(VLOOKUP(CONCATENATE($O$3,$A174),[2]DATA!$A$1:$G$20000,7,0)),"",VLOOKUP(CONCATENATE($O$3,$A98),[2]DATA!$A$1:$G$2000,7,0))</f>
        <v/>
      </c>
      <c r="G174" s="14"/>
      <c r="H174" s="6"/>
      <c r="J174" s="5"/>
      <c r="K174" s="5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</row>
    <row r="175" spans="1:254" x14ac:dyDescent="0.25">
      <c r="A175" s="4">
        <v>93</v>
      </c>
      <c r="B175" s="14"/>
      <c r="C175" s="13"/>
      <c r="D175" s="10" t="str">
        <f>IF(ISERROR(VLOOKUP(CONCATENATE($O$3,$A175),[2]DATA!$A$1:$G$20000,4,0)),"",VLOOKUP(CONCATENATE($O$3,$A99),[2]DATA!$A$1:$G$2000,4,0))</f>
        <v/>
      </c>
      <c r="E175" s="10" t="str">
        <f>IF(ISERROR(VLOOKUP(CONCATENATE($O$3,$A175),[2]DATA!$A$1:$G$20000,6,0)),"",VLOOKUP(CONCATENATE($O$3,$A99),[2]DATA!$A$1:$G$2000,6,0))</f>
        <v/>
      </c>
      <c r="F175" s="10" t="str">
        <f>IF(ISERROR(VLOOKUP(CONCATENATE($O$3,$A175),[2]DATA!$A$1:$G$20000,7,0)),"",VLOOKUP(CONCATENATE($O$3,$A99),[2]DATA!$A$1:$G$2000,7,0))</f>
        <v/>
      </c>
      <c r="G175" s="14"/>
      <c r="H175" s="6"/>
      <c r="J175" s="5"/>
      <c r="K175" s="5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</row>
    <row r="176" spans="1:254" x14ac:dyDescent="0.25">
      <c r="A176" s="4">
        <v>94</v>
      </c>
      <c r="B176" s="14"/>
      <c r="C176" s="13"/>
      <c r="D176" s="10" t="str">
        <f>IF(ISERROR(VLOOKUP(CONCATENATE($O$3,$A176),[2]DATA!$A$1:$G$20000,4,0)),"",VLOOKUP(CONCATENATE($O$3,$A100),[2]DATA!$A$1:$G$2000,4,0))</f>
        <v/>
      </c>
      <c r="E176" s="10" t="str">
        <f>IF(ISERROR(VLOOKUP(CONCATENATE($O$3,$A176),[2]DATA!$A$1:$G$20000,6,0)),"",VLOOKUP(CONCATENATE($O$3,$A100),[2]DATA!$A$1:$G$2000,6,0))</f>
        <v/>
      </c>
      <c r="F176" s="10" t="str">
        <f>IF(ISERROR(VLOOKUP(CONCATENATE($O$3,$A176),[2]DATA!$A$1:$G$20000,7,0)),"",VLOOKUP(CONCATENATE($O$3,$A100),[2]DATA!$A$1:$G$2000,7,0))</f>
        <v/>
      </c>
      <c r="G176" s="14"/>
      <c r="H176" s="6"/>
      <c r="J176" s="5"/>
      <c r="K176" s="5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</row>
    <row r="177" spans="1:254" x14ac:dyDescent="0.25">
      <c r="A177" s="4">
        <v>95</v>
      </c>
      <c r="B177" s="14"/>
      <c r="C177" s="13"/>
      <c r="D177" s="10" t="str">
        <f>IF(ISERROR(VLOOKUP(CONCATENATE($O$3,$A177),[2]DATA!$A$1:$G$20000,4,0)),"",VLOOKUP(CONCATENATE($O$3,$A101),[2]DATA!$A$1:$G$2000,4,0))</f>
        <v/>
      </c>
      <c r="E177" s="10" t="str">
        <f>IF(ISERROR(VLOOKUP(CONCATENATE($O$3,$A177),[2]DATA!$A$1:$G$20000,6,0)),"",VLOOKUP(CONCATENATE($O$3,$A101),[2]DATA!$A$1:$G$2000,6,0))</f>
        <v/>
      </c>
      <c r="F177" s="10" t="str">
        <f>IF(ISERROR(VLOOKUP(CONCATENATE($O$3,$A177),[2]DATA!$A$1:$G$20000,7,0)),"",VLOOKUP(CONCATENATE($O$3,$A101),[2]DATA!$A$1:$G$2000,7,0))</f>
        <v/>
      </c>
      <c r="G177" s="14"/>
      <c r="H177" s="6"/>
      <c r="J177" s="5"/>
      <c r="K177" s="5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</row>
    <row r="178" spans="1:254" x14ac:dyDescent="0.25">
      <c r="A178" s="4">
        <v>96</v>
      </c>
      <c r="B178" s="14"/>
      <c r="C178" s="13"/>
      <c r="D178" s="10" t="str">
        <f>IF(ISERROR(VLOOKUP(CONCATENATE($O$3,$A178),[2]DATA!$A$1:$G$20000,4,0)),"",VLOOKUP(CONCATENATE($O$3,$A102),[2]DATA!$A$1:$G$2000,4,0))</f>
        <v/>
      </c>
      <c r="E178" s="10" t="str">
        <f>IF(ISERROR(VLOOKUP(CONCATENATE($O$3,$A178),[2]DATA!$A$1:$G$20000,6,0)),"",VLOOKUP(CONCATENATE($O$3,$A102),[2]DATA!$A$1:$G$2000,6,0))</f>
        <v/>
      </c>
      <c r="F178" s="10" t="str">
        <f>IF(ISERROR(VLOOKUP(CONCATENATE($O$3,$A178),[2]DATA!$A$1:$G$20000,7,0)),"",VLOOKUP(CONCATENATE($O$3,$A102),[2]DATA!$A$1:$G$2000,7,0))</f>
        <v/>
      </c>
      <c r="G178" s="14"/>
      <c r="H178" s="6"/>
      <c r="J178" s="5"/>
      <c r="K178" s="5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</row>
    <row r="179" spans="1:254" x14ac:dyDescent="0.25">
      <c r="A179" s="4">
        <v>97</v>
      </c>
      <c r="B179" s="14"/>
      <c r="C179" s="13"/>
      <c r="D179" s="10" t="str">
        <f>IF(ISERROR(VLOOKUP(CONCATENATE($O$3,$A179),[2]DATA!$A$1:$G$20000,4,0)),"",VLOOKUP(CONCATENATE($O$3,$A103),[2]DATA!$A$1:$G$2000,4,0))</f>
        <v/>
      </c>
      <c r="E179" s="10" t="str">
        <f>IF(ISERROR(VLOOKUP(CONCATENATE($O$3,$A179),[2]DATA!$A$1:$G$20000,6,0)),"",VLOOKUP(CONCATENATE($O$3,$A103),[2]DATA!$A$1:$G$2000,6,0))</f>
        <v/>
      </c>
      <c r="F179" s="10" t="str">
        <f>IF(ISERROR(VLOOKUP(CONCATENATE($O$3,$A179),[2]DATA!$A$1:$G$20000,7,0)),"",VLOOKUP(CONCATENATE($O$3,$A103),[2]DATA!$A$1:$G$2000,7,0))</f>
        <v/>
      </c>
      <c r="G179" s="14"/>
      <c r="H179" s="6"/>
      <c r="J179" s="5"/>
      <c r="K179" s="5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</row>
    <row r="180" spans="1:254" x14ac:dyDescent="0.25">
      <c r="A180" s="4">
        <v>98</v>
      </c>
      <c r="B180" s="14"/>
      <c r="C180" s="13"/>
      <c r="D180" s="10" t="str">
        <f>IF(ISERROR(VLOOKUP(CONCATENATE($O$3,$A180),[2]DATA!$A$1:$G$20000,4,0)),"",VLOOKUP(CONCATENATE($O$3,$A104),[2]DATA!$A$1:$G$2000,4,0))</f>
        <v/>
      </c>
      <c r="E180" s="10" t="str">
        <f>IF(ISERROR(VLOOKUP(CONCATENATE($O$3,$A180),[2]DATA!$A$1:$G$20000,6,0)),"",VLOOKUP(CONCATENATE($O$3,$A104),[2]DATA!$A$1:$G$2000,6,0))</f>
        <v/>
      </c>
      <c r="F180" s="10" t="str">
        <f>IF(ISERROR(VLOOKUP(CONCATENATE($O$3,$A180),[2]DATA!$A$1:$G$20000,7,0)),"",VLOOKUP(CONCATENATE($O$3,$A104),[2]DATA!$A$1:$G$2000,7,0))</f>
        <v/>
      </c>
      <c r="G180" s="14"/>
      <c r="H180" s="6"/>
      <c r="J180" s="5"/>
      <c r="K180" s="5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</row>
    <row r="181" spans="1:254" x14ac:dyDescent="0.25">
      <c r="A181" s="4">
        <v>99</v>
      </c>
      <c r="B181" s="14"/>
      <c r="C181" s="13"/>
      <c r="D181" s="10" t="str">
        <f>IF(ISERROR(VLOOKUP(CONCATENATE($O$3,$A181),[2]DATA!$A$1:$G$20000,4,0)),"",VLOOKUP(CONCATENATE($O$3,$A105),[2]DATA!$A$1:$G$2000,4,0))</f>
        <v/>
      </c>
      <c r="E181" s="10" t="str">
        <f>IF(ISERROR(VLOOKUP(CONCATENATE($O$3,$A181),[2]DATA!$A$1:$G$20000,6,0)),"",VLOOKUP(CONCATENATE($O$3,$A105),[2]DATA!$A$1:$G$2000,6,0))</f>
        <v/>
      </c>
      <c r="F181" s="10" t="str">
        <f>IF(ISERROR(VLOOKUP(CONCATENATE($O$3,$A181),[2]DATA!$A$1:$G$20000,7,0)),"",VLOOKUP(CONCATENATE($O$3,$A105),[2]DATA!$A$1:$G$2000,7,0))</f>
        <v/>
      </c>
      <c r="G181" s="14"/>
      <c r="H181" s="6"/>
      <c r="J181" s="5"/>
      <c r="K181" s="5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</row>
    <row r="182" spans="1:254" x14ac:dyDescent="0.25">
      <c r="A182" s="4">
        <v>100</v>
      </c>
      <c r="B182" s="14"/>
      <c r="C182" s="13"/>
      <c r="D182" s="10" t="str">
        <f>IF(ISERROR(VLOOKUP(CONCATENATE($O$3,$A182),[2]DATA!$A$1:$G$20000,4,0)),"",VLOOKUP(CONCATENATE($O$3,$A106),[2]DATA!$A$1:$G$2000,4,0))</f>
        <v/>
      </c>
      <c r="E182" s="10" t="str">
        <f>IF(ISERROR(VLOOKUP(CONCATENATE($O$3,$A182),[2]DATA!$A$1:$G$20000,6,0)),"",VLOOKUP(CONCATENATE($O$3,$A106),[2]DATA!$A$1:$G$2000,6,0))</f>
        <v/>
      </c>
      <c r="F182" s="10" t="str">
        <f>IF(ISERROR(VLOOKUP(CONCATENATE($O$3,$A182),[2]DATA!$A$1:$G$20000,7,0)),"",VLOOKUP(CONCATENATE($O$3,$A106),[2]DATA!$A$1:$G$2000,7,0))</f>
        <v/>
      </c>
      <c r="G182" s="14"/>
      <c r="H182" s="6"/>
      <c r="J182" s="5"/>
      <c r="K182" s="5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</row>
    <row r="183" spans="1:254" x14ac:dyDescent="0.25">
      <c r="A183" s="4">
        <v>101</v>
      </c>
      <c r="B183" s="14"/>
      <c r="C183" s="13"/>
      <c r="D183" s="10" t="str">
        <f>IF(ISERROR(VLOOKUP(CONCATENATE($O$3,$A183),[2]DATA!$A$1:$G$20000,4,0)),"",VLOOKUP(CONCATENATE($O$3,$A107),[2]DATA!$A$1:$G$2000,4,0))</f>
        <v/>
      </c>
      <c r="E183" s="10" t="str">
        <f>IF(ISERROR(VLOOKUP(CONCATENATE($O$3,$A183),[2]DATA!$A$1:$G$20000,6,0)),"",VLOOKUP(CONCATENATE($O$3,$A107),[2]DATA!$A$1:$G$2000,6,0))</f>
        <v/>
      </c>
      <c r="F183" s="10" t="str">
        <f>IF(ISERROR(VLOOKUP(CONCATENATE($O$3,$A183),[2]DATA!$A$1:$G$20000,7,0)),"",VLOOKUP(CONCATENATE($O$3,$A107),[2]DATA!$A$1:$G$2000,7,0))</f>
        <v/>
      </c>
      <c r="G183" s="14"/>
      <c r="H183" s="6"/>
      <c r="J183" s="5"/>
      <c r="K183" s="5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</row>
    <row r="184" spans="1:254" x14ac:dyDescent="0.25">
      <c r="A184" s="4">
        <v>102</v>
      </c>
      <c r="B184" s="14"/>
      <c r="C184" s="13"/>
      <c r="D184" s="10" t="str">
        <f>IF(ISERROR(VLOOKUP(CONCATENATE($O$3,$A184),[2]DATA!$A$1:$G$20000,4,0)),"",VLOOKUP(CONCATENATE($O$3,$A108),[2]DATA!$A$1:$G$2000,4,0))</f>
        <v/>
      </c>
      <c r="E184" s="10" t="str">
        <f>IF(ISERROR(VLOOKUP(CONCATENATE($O$3,$A184),[2]DATA!$A$1:$G$20000,6,0)),"",VLOOKUP(CONCATENATE($O$3,$A108),[2]DATA!$A$1:$G$2000,6,0))</f>
        <v/>
      </c>
      <c r="F184" s="10" t="str">
        <f>IF(ISERROR(VLOOKUP(CONCATENATE($O$3,$A184),[2]DATA!$A$1:$G$20000,7,0)),"",VLOOKUP(CONCATENATE($O$3,$A108),[2]DATA!$A$1:$G$2000,7,0))</f>
        <v/>
      </c>
      <c r="G184" s="14"/>
      <c r="H184" s="6"/>
      <c r="J184" s="5"/>
      <c r="K184" s="5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</row>
    <row r="185" spans="1:254" x14ac:dyDescent="0.25">
      <c r="A185" s="4">
        <v>103</v>
      </c>
      <c r="B185" s="14"/>
      <c r="C185" s="13"/>
      <c r="D185" s="10" t="str">
        <f>IF(ISERROR(VLOOKUP(CONCATENATE($O$3,$A185),[2]DATA!$A$1:$G$20000,4,0)),"",VLOOKUP(CONCATENATE($O$3,$A109),[2]DATA!$A$1:$G$2000,4,0))</f>
        <v/>
      </c>
      <c r="E185" s="10" t="str">
        <f>IF(ISERROR(VLOOKUP(CONCATENATE($O$3,$A185),[2]DATA!$A$1:$G$20000,6,0)),"",VLOOKUP(CONCATENATE($O$3,$A109),[2]DATA!$A$1:$G$2000,6,0))</f>
        <v/>
      </c>
      <c r="F185" s="10" t="str">
        <f>IF(ISERROR(VLOOKUP(CONCATENATE($O$3,$A185),[2]DATA!$A$1:$G$20000,7,0)),"",VLOOKUP(CONCATENATE($O$3,$A109),[2]DATA!$A$1:$G$2000,7,0))</f>
        <v/>
      </c>
      <c r="G185" s="14"/>
      <c r="H185" s="6"/>
      <c r="J185" s="5"/>
      <c r="K185" s="5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</row>
    <row r="186" spans="1:254" x14ac:dyDescent="0.25">
      <c r="A186" s="4">
        <v>104</v>
      </c>
      <c r="B186" s="14"/>
      <c r="C186" s="13"/>
      <c r="D186" s="10" t="str">
        <f>IF(ISERROR(VLOOKUP(CONCATENATE($O$3,$A186),[2]DATA!$A$1:$G$20000,4,0)),"",VLOOKUP(CONCATENATE($O$3,$A110),[2]DATA!$A$1:$G$2000,4,0))</f>
        <v/>
      </c>
      <c r="E186" s="10" t="str">
        <f>IF(ISERROR(VLOOKUP(CONCATENATE($O$3,$A186),[2]DATA!$A$1:$G$20000,6,0)),"",VLOOKUP(CONCATENATE($O$3,$A110),[2]DATA!$A$1:$G$2000,6,0))</f>
        <v/>
      </c>
      <c r="F186" s="10" t="str">
        <f>IF(ISERROR(VLOOKUP(CONCATENATE($O$3,$A186),[2]DATA!$A$1:$G$20000,7,0)),"",VLOOKUP(CONCATENATE($O$3,$A110),[2]DATA!$A$1:$G$2000,7,0))</f>
        <v/>
      </c>
      <c r="G186" s="14"/>
      <c r="H186" s="6"/>
      <c r="J186" s="5"/>
      <c r="K186" s="5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</row>
    <row r="187" spans="1:254" x14ac:dyDescent="0.25">
      <c r="A187" s="4">
        <v>105</v>
      </c>
      <c r="B187" s="14"/>
      <c r="C187" s="13"/>
      <c r="D187" s="10" t="str">
        <f>IF(ISERROR(VLOOKUP(CONCATENATE($O$3,$A187),[2]DATA!$A$1:$G$20000,4,0)),"",VLOOKUP(CONCATENATE($O$3,$A111),[2]DATA!$A$1:$G$2000,4,0))</f>
        <v/>
      </c>
      <c r="E187" s="10" t="str">
        <f>IF(ISERROR(VLOOKUP(CONCATENATE($O$3,$A187),[2]DATA!$A$1:$G$20000,6,0)),"",VLOOKUP(CONCATENATE($O$3,$A111),[2]DATA!$A$1:$G$2000,6,0))</f>
        <v/>
      </c>
      <c r="F187" s="10" t="str">
        <f>IF(ISERROR(VLOOKUP(CONCATENATE($O$3,$A187),[2]DATA!$A$1:$G$20000,7,0)),"",VLOOKUP(CONCATENATE($O$3,$A111),[2]DATA!$A$1:$G$2000,7,0))</f>
        <v/>
      </c>
      <c r="G187" s="14"/>
      <c r="H187" s="6"/>
      <c r="J187" s="5"/>
      <c r="K187" s="5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</row>
    <row r="188" spans="1:254" x14ac:dyDescent="0.25">
      <c r="A188" s="4">
        <v>106</v>
      </c>
      <c r="B188" s="14"/>
      <c r="C188" s="13"/>
      <c r="D188" s="10" t="str">
        <f>IF(ISERROR(VLOOKUP(CONCATENATE($O$3,$A188),[2]DATA!$A$1:$G$20000,4,0)),"",VLOOKUP(CONCATENATE($O$3,$A112),[2]DATA!$A$1:$G$2000,4,0))</f>
        <v/>
      </c>
      <c r="E188" s="10" t="str">
        <f>IF(ISERROR(VLOOKUP(CONCATENATE($O$3,$A188),[2]DATA!$A$1:$G$20000,6,0)),"",VLOOKUP(CONCATENATE($O$3,$A112),[2]DATA!$A$1:$G$2000,6,0))</f>
        <v/>
      </c>
      <c r="F188" s="10" t="str">
        <f>IF(ISERROR(VLOOKUP(CONCATENATE($O$3,$A188),[2]DATA!$A$1:$G$20000,7,0)),"",VLOOKUP(CONCATENATE($O$3,$A112),[2]DATA!$A$1:$G$2000,7,0))</f>
        <v/>
      </c>
      <c r="G188" s="14"/>
      <c r="H188" s="6"/>
      <c r="J188" s="5"/>
      <c r="K188" s="5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</row>
    <row r="189" spans="1:254" x14ac:dyDescent="0.25">
      <c r="A189" s="4">
        <v>107</v>
      </c>
      <c r="B189" s="14"/>
      <c r="C189" s="13"/>
      <c r="D189" s="10" t="str">
        <f>IF(ISERROR(VLOOKUP(CONCATENATE($O$3,$A189),[2]DATA!$A$1:$G$20000,4,0)),"",VLOOKUP(CONCATENATE($O$3,$A113),[2]DATA!$A$1:$G$2000,4,0))</f>
        <v/>
      </c>
      <c r="E189" s="10" t="str">
        <f>IF(ISERROR(VLOOKUP(CONCATENATE($O$3,$A189),[2]DATA!$A$1:$G$20000,6,0)),"",VLOOKUP(CONCATENATE($O$3,$A113),[2]DATA!$A$1:$G$2000,6,0))</f>
        <v/>
      </c>
      <c r="F189" s="10" t="str">
        <f>IF(ISERROR(VLOOKUP(CONCATENATE($O$3,$A189),[2]DATA!$A$1:$G$20000,7,0)),"",VLOOKUP(CONCATENATE($O$3,$A113),[2]DATA!$A$1:$G$2000,7,0))</f>
        <v/>
      </c>
      <c r="G189" s="14"/>
      <c r="H189" s="6"/>
      <c r="J189" s="5"/>
      <c r="K189" s="5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</row>
    <row r="190" spans="1:254" x14ac:dyDescent="0.25">
      <c r="A190" s="4">
        <v>108</v>
      </c>
      <c r="B190" s="14"/>
      <c r="C190" s="13"/>
      <c r="D190" s="10" t="str">
        <f>IF(ISERROR(VLOOKUP(CONCATENATE($O$3,$A190),[2]DATA!$A$1:$G$20000,4,0)),"",VLOOKUP(CONCATENATE($O$3,$A114),[2]DATA!$A$1:$G$2000,4,0))</f>
        <v/>
      </c>
      <c r="E190" s="10" t="str">
        <f>IF(ISERROR(VLOOKUP(CONCATENATE($O$3,$A190),[2]DATA!$A$1:$G$20000,6,0)),"",VLOOKUP(CONCATENATE($O$3,$A114),[2]DATA!$A$1:$G$2000,6,0))</f>
        <v/>
      </c>
      <c r="F190" s="10" t="str">
        <f>IF(ISERROR(VLOOKUP(CONCATENATE($O$3,$A190),[2]DATA!$A$1:$G$20000,7,0)),"",VLOOKUP(CONCATENATE($O$3,$A114),[2]DATA!$A$1:$G$2000,7,0))</f>
        <v/>
      </c>
      <c r="G190" s="14"/>
      <c r="H190" s="6"/>
      <c r="J190" s="5"/>
      <c r="K190" s="5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</row>
    <row r="191" spans="1:254" x14ac:dyDescent="0.25">
      <c r="A191" s="4">
        <v>109</v>
      </c>
      <c r="B191" s="14"/>
      <c r="C191" s="13"/>
      <c r="D191" s="10" t="str">
        <f>IF(ISERROR(VLOOKUP(CONCATENATE($O$3,$A191),[2]DATA!$A$1:$G$20000,4,0)),"",VLOOKUP(CONCATENATE($O$3,$A115),[2]DATA!$A$1:$G$2000,4,0))</f>
        <v/>
      </c>
      <c r="E191" s="10" t="str">
        <f>IF(ISERROR(VLOOKUP(CONCATENATE($O$3,$A191),[2]DATA!$A$1:$G$20000,6,0)),"",VLOOKUP(CONCATENATE($O$3,$A115),[2]DATA!$A$1:$G$2000,6,0))</f>
        <v/>
      </c>
      <c r="F191" s="10" t="str">
        <f>IF(ISERROR(VLOOKUP(CONCATENATE($O$3,$A191),[2]DATA!$A$1:$G$20000,7,0)),"",VLOOKUP(CONCATENATE($O$3,$A115),[2]DATA!$A$1:$G$2000,7,0))</f>
        <v/>
      </c>
      <c r="G191" s="14"/>
      <c r="H191" s="6"/>
      <c r="J191" s="5"/>
      <c r="K191" s="5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</row>
    <row r="192" spans="1:254" x14ac:dyDescent="0.25">
      <c r="A192" s="4">
        <v>110</v>
      </c>
      <c r="B192" s="14"/>
      <c r="C192" s="13"/>
      <c r="D192" s="10" t="str">
        <f>IF(ISERROR(VLOOKUP(CONCATENATE($O$3,$A192),[2]DATA!$A$1:$G$20000,4,0)),"",VLOOKUP(CONCATENATE($O$3,$A116),[2]DATA!$A$1:$G$2000,4,0))</f>
        <v/>
      </c>
      <c r="E192" s="10" t="str">
        <f>IF(ISERROR(VLOOKUP(CONCATENATE($O$3,$A192),[2]DATA!$A$1:$G$20000,6,0)),"",VLOOKUP(CONCATENATE($O$3,$A116),[2]DATA!$A$1:$G$2000,6,0))</f>
        <v/>
      </c>
      <c r="F192" s="10" t="str">
        <f>IF(ISERROR(VLOOKUP(CONCATENATE($O$3,$A192),[2]DATA!$A$1:$G$20000,7,0)),"",VLOOKUP(CONCATENATE($O$3,$A116),[2]DATA!$A$1:$G$2000,7,0))</f>
        <v/>
      </c>
      <c r="G192" s="14"/>
      <c r="H192" s="6"/>
      <c r="J192" s="5"/>
      <c r="K192" s="5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  <c r="IS192" s="7"/>
      <c r="IT192" s="7"/>
    </row>
    <row r="193" spans="1:254" x14ac:dyDescent="0.25">
      <c r="A193" s="4">
        <v>111</v>
      </c>
      <c r="B193" s="14"/>
      <c r="C193" s="13"/>
      <c r="D193" s="10" t="str">
        <f>IF(ISERROR(VLOOKUP(CONCATENATE($O$3,$A193),[2]DATA!$A$1:$G$20000,4,0)),"",VLOOKUP(CONCATENATE($O$3,$A117),[2]DATA!$A$1:$G$2000,4,0))</f>
        <v/>
      </c>
      <c r="E193" s="10" t="str">
        <f>IF(ISERROR(VLOOKUP(CONCATENATE($O$3,$A193),[2]DATA!$A$1:$G$20000,6,0)),"",VLOOKUP(CONCATENATE($O$3,$A117),[2]DATA!$A$1:$G$2000,6,0))</f>
        <v/>
      </c>
      <c r="F193" s="10" t="str">
        <f>IF(ISERROR(VLOOKUP(CONCATENATE($O$3,$A193),[2]DATA!$A$1:$G$20000,7,0)),"",VLOOKUP(CONCATENATE($O$3,$A117),[2]DATA!$A$1:$G$2000,7,0))</f>
        <v/>
      </c>
      <c r="G193" s="14"/>
      <c r="H193" s="6"/>
      <c r="J193" s="5"/>
      <c r="K193" s="5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</row>
    <row r="194" spans="1:254" x14ac:dyDescent="0.25">
      <c r="A194" s="4">
        <v>112</v>
      </c>
      <c r="B194" s="14"/>
      <c r="C194" s="13"/>
      <c r="D194" s="10" t="str">
        <f>IF(ISERROR(VLOOKUP(CONCATENATE($O$3,$A194),[2]DATA!$A$1:$G$20000,4,0)),"",VLOOKUP(CONCATENATE($O$3,$A118),[2]DATA!$A$1:$G$2000,4,0))</f>
        <v/>
      </c>
      <c r="E194" s="10" t="str">
        <f>IF(ISERROR(VLOOKUP(CONCATENATE($O$3,$A194),[2]DATA!$A$1:$G$20000,6,0)),"",VLOOKUP(CONCATENATE($O$3,$A118),[2]DATA!$A$1:$G$2000,6,0))</f>
        <v/>
      </c>
      <c r="F194" s="10" t="str">
        <f>IF(ISERROR(VLOOKUP(CONCATENATE($O$3,$A194),[2]DATA!$A$1:$G$20000,7,0)),"",VLOOKUP(CONCATENATE($O$3,$A118),[2]DATA!$A$1:$G$2000,7,0))</f>
        <v/>
      </c>
      <c r="G194" s="14"/>
      <c r="H194" s="6"/>
      <c r="J194" s="5"/>
      <c r="K194" s="5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  <c r="IS194" s="7"/>
      <c r="IT194" s="7"/>
    </row>
    <row r="195" spans="1:254" x14ac:dyDescent="0.25">
      <c r="A195" s="4">
        <v>113</v>
      </c>
      <c r="B195" s="14"/>
      <c r="C195" s="13"/>
      <c r="D195" s="10" t="str">
        <f>IF(ISERROR(VLOOKUP(CONCATENATE($O$3,$A195),[2]DATA!$A$1:$G$20000,4,0)),"",VLOOKUP(CONCATENATE($O$3,$A119),[2]DATA!$A$1:$G$2000,4,0))</f>
        <v/>
      </c>
      <c r="E195" s="10" t="str">
        <f>IF(ISERROR(VLOOKUP(CONCATENATE($O$3,$A195),[2]DATA!$A$1:$G$20000,6,0)),"",VLOOKUP(CONCATENATE($O$3,$A119),[2]DATA!$A$1:$G$2000,6,0))</f>
        <v/>
      </c>
      <c r="F195" s="10" t="str">
        <f>IF(ISERROR(VLOOKUP(CONCATENATE($O$3,$A195),[2]DATA!$A$1:$G$20000,7,0)),"",VLOOKUP(CONCATENATE($O$3,$A119),[2]DATA!$A$1:$G$2000,7,0))</f>
        <v/>
      </c>
      <c r="G195" s="14"/>
      <c r="H195" s="6"/>
      <c r="J195" s="5"/>
      <c r="K195" s="5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  <c r="IS195" s="7"/>
      <c r="IT195" s="7"/>
    </row>
    <row r="196" spans="1:254" x14ac:dyDescent="0.25">
      <c r="A196" s="4">
        <v>114</v>
      </c>
      <c r="B196" s="14"/>
      <c r="C196" s="13"/>
      <c r="D196" s="10" t="str">
        <f>IF(ISERROR(VLOOKUP(CONCATENATE($O$3,$A196),[2]DATA!$A$1:$G$20000,4,0)),"",VLOOKUP(CONCATENATE($O$3,$A120),[2]DATA!$A$1:$G$2000,4,0))</f>
        <v/>
      </c>
      <c r="E196" s="10" t="str">
        <f>IF(ISERROR(VLOOKUP(CONCATENATE($O$3,$A196),[2]DATA!$A$1:$G$20000,6,0)),"",VLOOKUP(CONCATENATE($O$3,$A120),[2]DATA!$A$1:$G$2000,6,0))</f>
        <v/>
      </c>
      <c r="F196" s="10" t="str">
        <f>IF(ISERROR(VLOOKUP(CONCATENATE($O$3,$A196),[2]DATA!$A$1:$G$20000,7,0)),"",VLOOKUP(CONCATENATE($O$3,$A120),[2]DATA!$A$1:$G$2000,7,0))</f>
        <v/>
      </c>
      <c r="G196" s="14"/>
      <c r="H196" s="6"/>
      <c r="J196" s="5"/>
      <c r="K196" s="5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  <c r="IS196" s="7"/>
      <c r="IT196" s="7"/>
    </row>
    <row r="197" spans="1:254" x14ac:dyDescent="0.25">
      <c r="A197" s="4">
        <v>115</v>
      </c>
      <c r="B197" s="14"/>
      <c r="C197" s="13"/>
      <c r="D197" s="10" t="str">
        <f>IF(ISERROR(VLOOKUP(CONCATENATE($O$3,$A197),[2]DATA!$A$1:$G$20000,4,0)),"",VLOOKUP(CONCATENATE($O$3,$A121),[2]DATA!$A$1:$G$2000,4,0))</f>
        <v/>
      </c>
      <c r="E197" s="10" t="str">
        <f>IF(ISERROR(VLOOKUP(CONCATENATE($O$3,$A197),[2]DATA!$A$1:$G$20000,6,0)),"",VLOOKUP(CONCATENATE($O$3,$A121),[2]DATA!$A$1:$G$2000,6,0))</f>
        <v/>
      </c>
      <c r="F197" s="10" t="str">
        <f>IF(ISERROR(VLOOKUP(CONCATENATE($O$3,$A197),[2]DATA!$A$1:$G$20000,7,0)),"",VLOOKUP(CONCATENATE($O$3,$A121),[2]DATA!$A$1:$G$2000,7,0))</f>
        <v/>
      </c>
      <c r="G197" s="14"/>
      <c r="H197" s="6"/>
      <c r="J197" s="5"/>
      <c r="K197" s="5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  <c r="IS197" s="7"/>
      <c r="IT197" s="7"/>
    </row>
    <row r="198" spans="1:254" x14ac:dyDescent="0.25">
      <c r="A198" s="4">
        <v>116</v>
      </c>
      <c r="B198" s="14"/>
      <c r="C198" s="13"/>
      <c r="D198" s="10" t="str">
        <f>IF(ISERROR(VLOOKUP(CONCATENATE($O$3,$A198),[2]DATA!$A$1:$G$20000,4,0)),"",VLOOKUP(CONCATENATE($O$3,$A122),[2]DATA!$A$1:$G$2000,4,0))</f>
        <v/>
      </c>
      <c r="E198" s="10" t="str">
        <f>IF(ISERROR(VLOOKUP(CONCATENATE($O$3,$A198),[2]DATA!$A$1:$G$20000,6,0)),"",VLOOKUP(CONCATENATE($O$3,$A122),[2]DATA!$A$1:$G$2000,6,0))</f>
        <v/>
      </c>
      <c r="F198" s="10" t="str">
        <f>IF(ISERROR(VLOOKUP(CONCATENATE($O$3,$A198),[2]DATA!$A$1:$G$20000,7,0)),"",VLOOKUP(CONCATENATE($O$3,$A122),[2]DATA!$A$1:$G$2000,7,0))</f>
        <v/>
      </c>
      <c r="G198" s="14"/>
      <c r="H198" s="6"/>
      <c r="J198" s="5"/>
      <c r="K198" s="5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  <c r="IS198" s="7"/>
      <c r="IT198" s="7"/>
    </row>
    <row r="199" spans="1:254" x14ac:dyDescent="0.25">
      <c r="A199" s="4">
        <v>117</v>
      </c>
      <c r="B199" s="14"/>
      <c r="C199" s="13"/>
      <c r="D199" s="10" t="str">
        <f>IF(ISERROR(VLOOKUP(CONCATENATE($O$3,$A199),[2]DATA!$A$1:$G$20000,4,0)),"",VLOOKUP(CONCATENATE($O$3,$A123),[2]DATA!$A$1:$G$2000,4,0))</f>
        <v/>
      </c>
      <c r="E199" s="10" t="str">
        <f>IF(ISERROR(VLOOKUP(CONCATENATE($O$3,$A199),[2]DATA!$A$1:$G$20000,6,0)),"",VLOOKUP(CONCATENATE($O$3,$A123),[2]DATA!$A$1:$G$2000,6,0))</f>
        <v/>
      </c>
      <c r="F199" s="10" t="str">
        <f>IF(ISERROR(VLOOKUP(CONCATENATE($O$3,$A199),[2]DATA!$A$1:$G$20000,7,0)),"",VLOOKUP(CONCATENATE($O$3,$A123),[2]DATA!$A$1:$G$2000,7,0))</f>
        <v/>
      </c>
      <c r="G199" s="14"/>
      <c r="H199" s="6"/>
      <c r="J199" s="5"/>
      <c r="K199" s="5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  <c r="IS199" s="7"/>
      <c r="IT199" s="7"/>
    </row>
    <row r="200" spans="1:254" x14ac:dyDescent="0.25">
      <c r="A200" s="4">
        <v>118</v>
      </c>
      <c r="B200" s="14"/>
      <c r="C200" s="13"/>
      <c r="D200" s="10" t="str">
        <f>IF(ISERROR(VLOOKUP(CONCATENATE($O$3,$A200),[2]DATA!$A$1:$G$20000,4,0)),"",VLOOKUP(CONCATENATE($O$3,$A124),[2]DATA!$A$1:$G$2000,4,0))</f>
        <v/>
      </c>
      <c r="E200" s="10" t="str">
        <f>IF(ISERROR(VLOOKUP(CONCATENATE($O$3,$A200),[2]DATA!$A$1:$G$20000,6,0)),"",VLOOKUP(CONCATENATE($O$3,$A124),[2]DATA!$A$1:$G$2000,6,0))</f>
        <v/>
      </c>
      <c r="F200" s="10" t="str">
        <f>IF(ISERROR(VLOOKUP(CONCATENATE($O$3,$A200),[2]DATA!$A$1:$G$20000,7,0)),"",VLOOKUP(CONCATENATE($O$3,$A124),[2]DATA!$A$1:$G$2000,7,0))</f>
        <v/>
      </c>
      <c r="G200" s="14"/>
      <c r="H200" s="6"/>
      <c r="J200" s="5"/>
      <c r="K200" s="5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</row>
    <row r="201" spans="1:254" x14ac:dyDescent="0.25">
      <c r="A201" s="4">
        <v>119</v>
      </c>
      <c r="B201" s="14"/>
      <c r="C201" s="13"/>
      <c r="D201" s="10" t="str">
        <f>IF(ISERROR(VLOOKUP(CONCATENATE($O$3,$A201),[2]DATA!$A$1:$G$20000,4,0)),"",VLOOKUP(CONCATENATE($O$3,$A125),[2]DATA!$A$1:$G$2000,4,0))</f>
        <v/>
      </c>
      <c r="E201" s="10" t="str">
        <f>IF(ISERROR(VLOOKUP(CONCATENATE($O$3,$A201),[2]DATA!$A$1:$G$20000,6,0)),"",VLOOKUP(CONCATENATE($O$3,$A125),[2]DATA!$A$1:$G$2000,6,0))</f>
        <v/>
      </c>
      <c r="F201" s="10" t="str">
        <f>IF(ISERROR(VLOOKUP(CONCATENATE($O$3,$A201),[2]DATA!$A$1:$G$20000,7,0)),"",VLOOKUP(CONCATENATE($O$3,$A125),[2]DATA!$A$1:$G$2000,7,0))</f>
        <v/>
      </c>
      <c r="G201" s="14"/>
      <c r="H201" s="6"/>
      <c r="J201" s="5"/>
      <c r="K201" s="5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  <c r="IS201" s="7"/>
      <c r="IT201" s="7"/>
    </row>
    <row r="202" spans="1:254" x14ac:dyDescent="0.25">
      <c r="A202" s="4">
        <v>120</v>
      </c>
      <c r="B202" s="14"/>
      <c r="C202" s="13"/>
      <c r="D202" s="10" t="str">
        <f>IF(ISERROR(VLOOKUP(CONCATENATE($O$3,$A202),[2]DATA!$A$1:$G$20000,4,0)),"",VLOOKUP(CONCATENATE($O$3,$A126),[2]DATA!$A$1:$G$2000,4,0))</f>
        <v/>
      </c>
      <c r="E202" s="10" t="str">
        <f>IF(ISERROR(VLOOKUP(CONCATENATE($O$3,$A202),[2]DATA!$A$1:$G$20000,6,0)),"",VLOOKUP(CONCATENATE($O$3,$A126),[2]DATA!$A$1:$G$2000,6,0))</f>
        <v/>
      </c>
      <c r="F202" s="10" t="str">
        <f>IF(ISERROR(VLOOKUP(CONCATENATE($O$3,$A202),[2]DATA!$A$1:$G$20000,7,0)),"",VLOOKUP(CONCATENATE($O$3,$A126),[2]DATA!$A$1:$G$2000,7,0))</f>
        <v/>
      </c>
      <c r="G202" s="14"/>
      <c r="H202" s="6"/>
      <c r="J202" s="5"/>
      <c r="K202" s="5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</row>
    <row r="203" spans="1:254" x14ac:dyDescent="0.25">
      <c r="A203" s="4">
        <v>121</v>
      </c>
      <c r="B203" s="14"/>
      <c r="C203" s="13"/>
      <c r="D203" s="10" t="str">
        <f>IF(ISERROR(VLOOKUP(CONCATENATE($O$3,$A203),[2]DATA!$A$1:$G$20000,4,0)),"",VLOOKUP(CONCATENATE($O$3,$A127),[2]DATA!$A$1:$G$2000,4,0))</f>
        <v/>
      </c>
      <c r="E203" s="10" t="str">
        <f>IF(ISERROR(VLOOKUP(CONCATENATE($O$3,$A203),[2]DATA!$A$1:$G$20000,6,0)),"",VLOOKUP(CONCATENATE($O$3,$A127),[2]DATA!$A$1:$G$2000,6,0))</f>
        <v/>
      </c>
      <c r="F203" s="10" t="str">
        <f>IF(ISERROR(VLOOKUP(CONCATENATE($O$3,$A203),[2]DATA!$A$1:$G$20000,7,0)),"",VLOOKUP(CONCATENATE($O$3,$A127),[2]DATA!$A$1:$G$2000,7,0))</f>
        <v/>
      </c>
      <c r="G203" s="14"/>
      <c r="H203" s="6"/>
      <c r="J203" s="5"/>
      <c r="K203" s="5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  <c r="IS203" s="7"/>
      <c r="IT203" s="7"/>
    </row>
    <row r="204" spans="1:254" x14ac:dyDescent="0.25">
      <c r="A204" s="4">
        <v>122</v>
      </c>
      <c r="B204" s="14"/>
      <c r="C204" s="13"/>
      <c r="D204" s="10" t="str">
        <f>IF(ISERROR(VLOOKUP(CONCATENATE($O$3,$A204),[2]DATA!$A$1:$G$20000,4,0)),"",VLOOKUP(CONCATENATE($O$3,$A128),[2]DATA!$A$1:$G$2000,4,0))</f>
        <v/>
      </c>
      <c r="E204" s="10" t="str">
        <f>IF(ISERROR(VLOOKUP(CONCATENATE($O$3,$A204),[2]DATA!$A$1:$G$20000,6,0)),"",VLOOKUP(CONCATENATE($O$3,$A128),[2]DATA!$A$1:$G$2000,6,0))</f>
        <v/>
      </c>
      <c r="F204" s="10" t="str">
        <f>IF(ISERROR(VLOOKUP(CONCATENATE($O$3,$A204),[2]DATA!$A$1:$G$20000,7,0)),"",VLOOKUP(CONCATENATE($O$3,$A128),[2]DATA!$A$1:$G$2000,7,0))</f>
        <v/>
      </c>
      <c r="G204" s="14"/>
      <c r="H204" s="6"/>
      <c r="J204" s="5"/>
      <c r="K204" s="5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  <c r="IS204" s="7"/>
      <c r="IT204" s="7"/>
    </row>
    <row r="205" spans="1:254" x14ac:dyDescent="0.25">
      <c r="A205" s="4">
        <v>123</v>
      </c>
      <c r="B205" s="14"/>
      <c r="C205" s="13"/>
      <c r="D205" s="10" t="str">
        <f>IF(ISERROR(VLOOKUP(CONCATENATE($O$3,$A205),[2]DATA!$A$1:$G$20000,4,0)),"",VLOOKUP(CONCATENATE($O$3,$A129),[2]DATA!$A$1:$G$2000,4,0))</f>
        <v/>
      </c>
      <c r="E205" s="10" t="str">
        <f>IF(ISERROR(VLOOKUP(CONCATENATE($O$3,$A205),[2]DATA!$A$1:$G$20000,6,0)),"",VLOOKUP(CONCATENATE($O$3,$A129),[2]DATA!$A$1:$G$2000,6,0))</f>
        <v/>
      </c>
      <c r="F205" s="10" t="str">
        <f>IF(ISERROR(VLOOKUP(CONCATENATE($O$3,$A205),[2]DATA!$A$1:$G$20000,7,0)),"",VLOOKUP(CONCATENATE($O$3,$A129),[2]DATA!$A$1:$G$2000,7,0))</f>
        <v/>
      </c>
      <c r="G205" s="14"/>
      <c r="H205" s="6"/>
      <c r="J205" s="5"/>
      <c r="K205" s="5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</row>
    <row r="206" spans="1:254" x14ac:dyDescent="0.25">
      <c r="A206" s="4">
        <v>124</v>
      </c>
      <c r="B206" s="14"/>
      <c r="C206" s="13"/>
      <c r="D206" s="10" t="str">
        <f>IF(ISERROR(VLOOKUP(CONCATENATE($O$3,$A206),[2]DATA!$A$1:$G$20000,4,0)),"",VLOOKUP(CONCATENATE($O$3,$A130),[2]DATA!$A$1:$G$2000,4,0))</f>
        <v/>
      </c>
      <c r="E206" s="10" t="str">
        <f>IF(ISERROR(VLOOKUP(CONCATENATE($O$3,$A206),[2]DATA!$A$1:$G$20000,6,0)),"",VLOOKUP(CONCATENATE($O$3,$A130),[2]DATA!$A$1:$G$2000,6,0))</f>
        <v/>
      </c>
      <c r="F206" s="10" t="str">
        <f>IF(ISERROR(VLOOKUP(CONCATENATE($O$3,$A206),[2]DATA!$A$1:$G$20000,7,0)),"",VLOOKUP(CONCATENATE($O$3,$A130),[2]DATA!$A$1:$G$2000,7,0))</f>
        <v/>
      </c>
      <c r="G206" s="14"/>
      <c r="H206" s="6"/>
      <c r="J206" s="5"/>
      <c r="K206" s="5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</row>
    <row r="207" spans="1:254" x14ac:dyDescent="0.25">
      <c r="A207" s="4">
        <v>125</v>
      </c>
      <c r="B207" s="14"/>
      <c r="C207" s="13"/>
      <c r="D207" s="10" t="str">
        <f>IF(ISERROR(VLOOKUP(CONCATENATE($O$3,$A207),[2]DATA!$A$1:$G$20000,4,0)),"",VLOOKUP(CONCATENATE($O$3,$A131),[2]DATA!$A$1:$G$2000,4,0))</f>
        <v/>
      </c>
      <c r="E207" s="10" t="str">
        <f>IF(ISERROR(VLOOKUP(CONCATENATE($O$3,$A207),[2]DATA!$A$1:$G$20000,6,0)),"",VLOOKUP(CONCATENATE($O$3,$A131),[2]DATA!$A$1:$G$2000,6,0))</f>
        <v/>
      </c>
      <c r="F207" s="10" t="str">
        <f>IF(ISERROR(VLOOKUP(CONCATENATE($O$3,$A207),[2]DATA!$A$1:$G$20000,7,0)),"",VLOOKUP(CONCATENATE($O$3,$A131),[2]DATA!$A$1:$G$2000,7,0))</f>
        <v/>
      </c>
      <c r="G207" s="14"/>
      <c r="H207" s="6"/>
      <c r="J207" s="5"/>
      <c r="K207" s="5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  <c r="IT207" s="7"/>
    </row>
    <row r="208" spans="1:254" x14ac:dyDescent="0.25">
      <c r="A208" s="4">
        <v>126</v>
      </c>
      <c r="B208" s="14"/>
      <c r="C208" s="13"/>
      <c r="D208" s="10" t="str">
        <f>IF(ISERROR(VLOOKUP(CONCATENATE($O$3,$A208),[2]DATA!$A$1:$G$20000,4,0)),"",VLOOKUP(CONCATENATE($O$3,$A132),[2]DATA!$A$1:$G$2000,4,0))</f>
        <v/>
      </c>
      <c r="E208" s="10" t="str">
        <f>IF(ISERROR(VLOOKUP(CONCATENATE($O$3,$A208),[2]DATA!$A$1:$G$20000,6,0)),"",VLOOKUP(CONCATENATE($O$3,$A132),[2]DATA!$A$1:$G$2000,6,0))</f>
        <v/>
      </c>
      <c r="F208" s="10" t="str">
        <f>IF(ISERROR(VLOOKUP(CONCATENATE($O$3,$A208),[2]DATA!$A$1:$G$20000,7,0)),"",VLOOKUP(CONCATENATE($O$3,$A132),[2]DATA!$A$1:$G$2000,7,0))</f>
        <v/>
      </c>
      <c r="G208" s="14"/>
      <c r="H208" s="6"/>
      <c r="J208" s="5"/>
      <c r="K208" s="5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  <c r="IT208" s="7"/>
    </row>
    <row r="209" spans="1:254" x14ac:dyDescent="0.25">
      <c r="A209" s="4">
        <v>127</v>
      </c>
      <c r="B209" s="14"/>
      <c r="C209" s="13"/>
      <c r="D209" s="10" t="str">
        <f>IF(ISERROR(VLOOKUP(CONCATENATE($O$3,$A209),[2]DATA!$A$1:$G$20000,4,0)),"",VLOOKUP(CONCATENATE($O$3,$A133),[2]DATA!$A$1:$G$2000,4,0))</f>
        <v/>
      </c>
      <c r="E209" s="10" t="str">
        <f>IF(ISERROR(VLOOKUP(CONCATENATE($O$3,$A209),[2]DATA!$A$1:$G$20000,6,0)),"",VLOOKUP(CONCATENATE($O$3,$A133),[2]DATA!$A$1:$G$2000,6,0))</f>
        <v/>
      </c>
      <c r="F209" s="10" t="str">
        <f>IF(ISERROR(VLOOKUP(CONCATENATE($O$3,$A209),[2]DATA!$A$1:$G$20000,7,0)),"",VLOOKUP(CONCATENATE($O$3,$A133),[2]DATA!$A$1:$G$2000,7,0))</f>
        <v/>
      </c>
      <c r="G209" s="14"/>
      <c r="H209" s="6"/>
      <c r="J209" s="5"/>
      <c r="K209" s="5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  <c r="IS209" s="7"/>
      <c r="IT209" s="7"/>
    </row>
    <row r="210" spans="1:254" x14ac:dyDescent="0.25">
      <c r="A210" s="4">
        <v>128</v>
      </c>
      <c r="B210" s="14"/>
      <c r="C210" s="13"/>
      <c r="D210" s="10" t="str">
        <f>IF(ISERROR(VLOOKUP(CONCATENATE($O$3,$A210),[2]DATA!$A$1:$G$20000,4,0)),"",VLOOKUP(CONCATENATE($O$3,$A134),[2]DATA!$A$1:$G$2000,4,0))</f>
        <v/>
      </c>
      <c r="E210" s="10" t="str">
        <f>IF(ISERROR(VLOOKUP(CONCATENATE($O$3,$A210),[2]DATA!$A$1:$G$20000,6,0)),"",VLOOKUP(CONCATENATE($O$3,$A134),[2]DATA!$A$1:$G$2000,6,0))</f>
        <v/>
      </c>
      <c r="F210" s="10" t="str">
        <f>IF(ISERROR(VLOOKUP(CONCATENATE($O$3,$A210),[2]DATA!$A$1:$G$20000,7,0)),"",VLOOKUP(CONCATENATE($O$3,$A134),[2]DATA!$A$1:$G$2000,7,0))</f>
        <v/>
      </c>
      <c r="G210" s="14"/>
      <c r="H210" s="6"/>
      <c r="J210" s="5"/>
      <c r="K210" s="5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</row>
    <row r="211" spans="1:254" x14ac:dyDescent="0.25">
      <c r="A211" s="4">
        <v>129</v>
      </c>
      <c r="B211" s="14"/>
      <c r="C211" s="13"/>
      <c r="D211" s="10" t="str">
        <f>IF(ISERROR(VLOOKUP(CONCATENATE($O$3,$A211),[2]DATA!$A$1:$G$20000,4,0)),"",VLOOKUP(CONCATENATE($O$3,$A135),[2]DATA!$A$1:$G$2000,4,0))</f>
        <v/>
      </c>
      <c r="E211" s="10" t="str">
        <f>IF(ISERROR(VLOOKUP(CONCATENATE($O$3,$A211),[2]DATA!$A$1:$G$20000,6,0)),"",VLOOKUP(CONCATENATE($O$3,$A135),[2]DATA!$A$1:$G$2000,6,0))</f>
        <v/>
      </c>
      <c r="F211" s="10" t="str">
        <f>IF(ISERROR(VLOOKUP(CONCATENATE($O$3,$A211),[2]DATA!$A$1:$G$20000,7,0)),"",VLOOKUP(CONCATENATE($O$3,$A135),[2]DATA!$A$1:$G$2000,7,0))</f>
        <v/>
      </c>
      <c r="G211" s="14"/>
      <c r="H211" s="6"/>
      <c r="J211" s="5"/>
      <c r="K211" s="5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  <c r="IS211" s="7"/>
      <c r="IT211" s="7"/>
    </row>
    <row r="212" spans="1:254" x14ac:dyDescent="0.25">
      <c r="A212" s="4">
        <v>130</v>
      </c>
      <c r="B212" s="14"/>
      <c r="C212" s="13"/>
      <c r="D212" s="10" t="str">
        <f>IF(ISERROR(VLOOKUP(CONCATENATE($O$3,$A212),[2]DATA!$A$1:$G$20000,4,0)),"",VLOOKUP(CONCATENATE($O$3,$A136),[2]DATA!$A$1:$G$2000,4,0))</f>
        <v/>
      </c>
      <c r="E212" s="10" t="str">
        <f>IF(ISERROR(VLOOKUP(CONCATENATE($O$3,$A212),[2]DATA!$A$1:$G$20000,6,0)),"",VLOOKUP(CONCATENATE($O$3,$A136),[2]DATA!$A$1:$G$2000,6,0))</f>
        <v/>
      </c>
      <c r="F212" s="10" t="str">
        <f>IF(ISERROR(VLOOKUP(CONCATENATE($O$3,$A212),[2]DATA!$A$1:$G$20000,7,0)),"",VLOOKUP(CONCATENATE($O$3,$A136),[2]DATA!$A$1:$G$2000,7,0))</f>
        <v/>
      </c>
      <c r="G212" s="14"/>
      <c r="H212" s="6"/>
      <c r="J212" s="5"/>
      <c r="K212" s="5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  <c r="IS212" s="7"/>
      <c r="IT212" s="7"/>
    </row>
    <row r="213" spans="1:254" x14ac:dyDescent="0.25">
      <c r="A213" s="4">
        <v>131</v>
      </c>
      <c r="B213" s="14"/>
      <c r="C213" s="13"/>
      <c r="D213" s="10" t="str">
        <f>IF(ISERROR(VLOOKUP(CONCATENATE($O$3,$A213),[2]DATA!$A$1:$G$20000,4,0)),"",VLOOKUP(CONCATENATE($O$3,$A137),[2]DATA!$A$1:$G$2000,4,0))</f>
        <v/>
      </c>
      <c r="E213" s="10" t="str">
        <f>IF(ISERROR(VLOOKUP(CONCATENATE($O$3,$A213),[2]DATA!$A$1:$G$20000,6,0)),"",VLOOKUP(CONCATENATE($O$3,$A137),[2]DATA!$A$1:$G$2000,6,0))</f>
        <v/>
      </c>
      <c r="F213" s="10" t="str">
        <f>IF(ISERROR(VLOOKUP(CONCATENATE($O$3,$A213),[2]DATA!$A$1:$G$20000,7,0)),"",VLOOKUP(CONCATENATE($O$3,$A137),[2]DATA!$A$1:$G$2000,7,0))</f>
        <v/>
      </c>
      <c r="G213" s="14"/>
      <c r="H213" s="6"/>
      <c r="J213" s="5"/>
      <c r="K213" s="5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</row>
    <row r="214" spans="1:254" x14ac:dyDescent="0.25">
      <c r="A214" s="4">
        <v>132</v>
      </c>
      <c r="B214" s="14"/>
      <c r="C214" s="13"/>
      <c r="D214" s="10" t="str">
        <f>IF(ISERROR(VLOOKUP(CONCATENATE($O$3,$A214),[2]DATA!$A$1:$G$20000,4,0)),"",VLOOKUP(CONCATENATE($O$3,$A138),[2]DATA!$A$1:$G$2000,4,0))</f>
        <v/>
      </c>
      <c r="E214" s="10" t="str">
        <f>IF(ISERROR(VLOOKUP(CONCATENATE($O$3,$A214),[2]DATA!$A$1:$G$20000,6,0)),"",VLOOKUP(CONCATENATE($O$3,$A138),[2]DATA!$A$1:$G$2000,6,0))</f>
        <v/>
      </c>
      <c r="F214" s="10" t="str">
        <f>IF(ISERROR(VLOOKUP(CONCATENATE($O$3,$A214),[2]DATA!$A$1:$G$20000,7,0)),"",VLOOKUP(CONCATENATE($O$3,$A138),[2]DATA!$A$1:$G$2000,7,0))</f>
        <v/>
      </c>
      <c r="G214" s="14"/>
      <c r="H214" s="6"/>
      <c r="J214" s="5"/>
      <c r="K214" s="5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</row>
    <row r="215" spans="1:254" x14ac:dyDescent="0.25">
      <c r="A215" s="4">
        <v>133</v>
      </c>
      <c r="B215" s="14"/>
      <c r="C215" s="13"/>
      <c r="D215" s="10" t="str">
        <f>IF(ISERROR(VLOOKUP(CONCATENATE($O$3,$A215),[2]DATA!$A$1:$G$20000,4,0)),"",VLOOKUP(CONCATENATE($O$3,$A139),[2]DATA!$A$1:$G$2000,4,0))</f>
        <v/>
      </c>
      <c r="E215" s="10" t="str">
        <f>IF(ISERROR(VLOOKUP(CONCATENATE($O$3,$A215),[2]DATA!$A$1:$G$20000,6,0)),"",VLOOKUP(CONCATENATE($O$3,$A139),[2]DATA!$A$1:$G$2000,6,0))</f>
        <v/>
      </c>
      <c r="F215" s="10" t="str">
        <f>IF(ISERROR(VLOOKUP(CONCATENATE($O$3,$A215),[2]DATA!$A$1:$G$20000,7,0)),"",VLOOKUP(CONCATENATE($O$3,$A139),[2]DATA!$A$1:$G$2000,7,0))</f>
        <v/>
      </c>
      <c r="G215" s="14"/>
      <c r="H215" s="6"/>
      <c r="J215" s="5"/>
      <c r="K215" s="5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</row>
    <row r="216" spans="1:254" x14ac:dyDescent="0.25">
      <c r="A216" s="4">
        <v>134</v>
      </c>
      <c r="B216" s="14"/>
      <c r="C216" s="13"/>
      <c r="D216" s="10" t="str">
        <f>IF(ISERROR(VLOOKUP(CONCATENATE($O$3,$A216),[2]DATA!$A$1:$G$20000,4,0)),"",VLOOKUP(CONCATENATE($O$3,$A140),[2]DATA!$A$1:$G$2000,4,0))</f>
        <v/>
      </c>
      <c r="E216" s="10" t="str">
        <f>IF(ISERROR(VLOOKUP(CONCATENATE($O$3,$A216),[2]DATA!$A$1:$G$20000,6,0)),"",VLOOKUP(CONCATENATE($O$3,$A140),[2]DATA!$A$1:$G$2000,6,0))</f>
        <v/>
      </c>
      <c r="F216" s="10" t="str">
        <f>IF(ISERROR(VLOOKUP(CONCATENATE($O$3,$A216),[2]DATA!$A$1:$G$20000,7,0)),"",VLOOKUP(CONCATENATE($O$3,$A140),[2]DATA!$A$1:$G$2000,7,0))</f>
        <v/>
      </c>
      <c r="G216" s="14"/>
      <c r="H216" s="6"/>
      <c r="J216" s="5"/>
      <c r="K216" s="5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</row>
    <row r="217" spans="1:254" x14ac:dyDescent="0.25">
      <c r="A217" s="4">
        <v>135</v>
      </c>
      <c r="B217" s="14"/>
      <c r="C217" s="13"/>
      <c r="D217" s="10" t="str">
        <f>IF(ISERROR(VLOOKUP(CONCATENATE($O$3,$A217),[2]DATA!$A$1:$G$20000,4,0)),"",VLOOKUP(CONCATENATE($O$3,$A141),[2]DATA!$A$1:$G$2000,4,0))</f>
        <v/>
      </c>
      <c r="E217" s="10" t="str">
        <f>IF(ISERROR(VLOOKUP(CONCATENATE($O$3,$A217),[2]DATA!$A$1:$G$20000,6,0)),"",VLOOKUP(CONCATENATE($O$3,$A141),[2]DATA!$A$1:$G$2000,6,0))</f>
        <v/>
      </c>
      <c r="F217" s="10" t="str">
        <f>IF(ISERROR(VLOOKUP(CONCATENATE($O$3,$A217),[2]DATA!$A$1:$G$20000,7,0)),"",VLOOKUP(CONCATENATE($O$3,$A141),[2]DATA!$A$1:$G$2000,7,0))</f>
        <v/>
      </c>
      <c r="G217" s="14"/>
      <c r="H217" s="6"/>
      <c r="J217" s="5"/>
      <c r="K217" s="5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</row>
    <row r="218" spans="1:254" x14ac:dyDescent="0.25">
      <c r="A218" s="4">
        <v>136</v>
      </c>
      <c r="B218" s="14"/>
      <c r="C218" s="13"/>
      <c r="D218" s="10" t="str">
        <f>IF(ISERROR(VLOOKUP(CONCATENATE($O$3,$A218),[2]DATA!$A$1:$G$20000,4,0)),"",VLOOKUP(CONCATENATE($O$3,$A142),[2]DATA!$A$1:$G$2000,4,0))</f>
        <v/>
      </c>
      <c r="E218" s="10" t="str">
        <f>IF(ISERROR(VLOOKUP(CONCATENATE($O$3,$A218),[2]DATA!$A$1:$G$20000,6,0)),"",VLOOKUP(CONCATENATE($O$3,$A142),[2]DATA!$A$1:$G$2000,6,0))</f>
        <v/>
      </c>
      <c r="F218" s="10" t="str">
        <f>IF(ISERROR(VLOOKUP(CONCATENATE($O$3,$A218),[2]DATA!$A$1:$G$20000,7,0)),"",VLOOKUP(CONCATENATE($O$3,$A142),[2]DATA!$A$1:$G$2000,7,0))</f>
        <v/>
      </c>
      <c r="G218" s="14"/>
      <c r="H218" s="6"/>
      <c r="J218" s="5"/>
      <c r="K218" s="5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</row>
    <row r="219" spans="1:254" x14ac:dyDescent="0.25">
      <c r="A219" s="4">
        <v>137</v>
      </c>
      <c r="B219" s="14"/>
      <c r="C219" s="13"/>
      <c r="D219" s="10" t="str">
        <f>IF(ISERROR(VLOOKUP(CONCATENATE($O$3,$A219),[2]DATA!$A$1:$G$20000,4,0)),"",VLOOKUP(CONCATENATE($O$3,$A143),[2]DATA!$A$1:$G$2000,4,0))</f>
        <v/>
      </c>
      <c r="E219" s="10" t="str">
        <f>IF(ISERROR(VLOOKUP(CONCATENATE($O$3,$A219),[2]DATA!$A$1:$G$20000,6,0)),"",VLOOKUP(CONCATENATE($O$3,$A143),[2]DATA!$A$1:$G$2000,6,0))</f>
        <v/>
      </c>
      <c r="F219" s="10" t="str">
        <f>IF(ISERROR(VLOOKUP(CONCATENATE($O$3,$A219),[2]DATA!$A$1:$G$20000,7,0)),"",VLOOKUP(CONCATENATE($O$3,$A143),[2]DATA!$A$1:$G$2000,7,0))</f>
        <v/>
      </c>
      <c r="G219" s="14"/>
      <c r="H219" s="6"/>
      <c r="J219" s="5"/>
      <c r="K219" s="5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  <c r="IS219" s="7"/>
      <c r="IT219" s="7"/>
    </row>
    <row r="220" spans="1:254" x14ac:dyDescent="0.25">
      <c r="A220" s="4">
        <v>138</v>
      </c>
      <c r="B220" s="14"/>
      <c r="C220" s="13"/>
      <c r="D220" s="10" t="str">
        <f>IF(ISERROR(VLOOKUP(CONCATENATE($O$3,$A220),[2]DATA!$A$1:$G$20000,4,0)),"",VLOOKUP(CONCATENATE($O$3,$A144),[2]DATA!$A$1:$G$2000,4,0))</f>
        <v/>
      </c>
      <c r="E220" s="10" t="str">
        <f>IF(ISERROR(VLOOKUP(CONCATENATE($O$3,$A220),[2]DATA!$A$1:$G$20000,6,0)),"",VLOOKUP(CONCATENATE($O$3,$A144),[2]DATA!$A$1:$G$2000,6,0))</f>
        <v/>
      </c>
      <c r="F220" s="10" t="str">
        <f>IF(ISERROR(VLOOKUP(CONCATENATE($O$3,$A220),[2]DATA!$A$1:$G$20000,7,0)),"",VLOOKUP(CONCATENATE($O$3,$A144),[2]DATA!$A$1:$G$2000,7,0))</f>
        <v/>
      </c>
      <c r="G220" s="14"/>
      <c r="H220" s="6"/>
      <c r="J220" s="5"/>
      <c r="K220" s="5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</row>
    <row r="221" spans="1:254" x14ac:dyDescent="0.25">
      <c r="A221" s="4">
        <v>139</v>
      </c>
      <c r="B221" s="14"/>
      <c r="C221" s="13"/>
      <c r="D221" s="10" t="str">
        <f>IF(ISERROR(VLOOKUP(CONCATENATE($O$3,$A221),[2]DATA!$A$1:$G$20000,4,0)),"",VLOOKUP(CONCATENATE($O$3,$A145),[2]DATA!$A$1:$G$2000,4,0))</f>
        <v/>
      </c>
      <c r="E221" s="10" t="str">
        <f>IF(ISERROR(VLOOKUP(CONCATENATE($O$3,$A221),[2]DATA!$A$1:$G$20000,6,0)),"",VLOOKUP(CONCATENATE($O$3,$A145),[2]DATA!$A$1:$G$2000,6,0))</f>
        <v/>
      </c>
      <c r="F221" s="10" t="str">
        <f>IF(ISERROR(VLOOKUP(CONCATENATE($O$3,$A221),[2]DATA!$A$1:$G$20000,7,0)),"",VLOOKUP(CONCATENATE($O$3,$A145),[2]DATA!$A$1:$G$2000,7,0))</f>
        <v/>
      </c>
      <c r="G221" s="14"/>
      <c r="H221" s="6"/>
      <c r="J221" s="5"/>
      <c r="K221" s="5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</row>
    <row r="222" spans="1:254" x14ac:dyDescent="0.25">
      <c r="A222" s="4">
        <v>140</v>
      </c>
      <c r="B222" s="14"/>
      <c r="C222" s="13"/>
      <c r="D222" s="10" t="str">
        <f>IF(ISERROR(VLOOKUP(CONCATENATE($O$3,$A222),[2]DATA!$A$1:$G$20000,4,0)),"",VLOOKUP(CONCATENATE($O$3,$A146),[2]DATA!$A$1:$G$2000,4,0))</f>
        <v/>
      </c>
      <c r="E222" s="10" t="str">
        <f>IF(ISERROR(VLOOKUP(CONCATENATE($O$3,$A222),[2]DATA!$A$1:$G$20000,6,0)),"",VLOOKUP(CONCATENATE($O$3,$A146),[2]DATA!$A$1:$G$2000,6,0))</f>
        <v/>
      </c>
      <c r="F222" s="10" t="str">
        <f>IF(ISERROR(VLOOKUP(CONCATENATE($O$3,$A222),[2]DATA!$A$1:$G$20000,7,0)),"",VLOOKUP(CONCATENATE($O$3,$A146),[2]DATA!$A$1:$G$2000,7,0))</f>
        <v/>
      </c>
      <c r="G222" s="14"/>
      <c r="H222" s="6"/>
      <c r="J222" s="5"/>
      <c r="K222" s="5"/>
    </row>
    <row r="223" spans="1:254" x14ac:dyDescent="0.25">
      <c r="A223" s="4">
        <v>141</v>
      </c>
      <c r="B223" s="14"/>
      <c r="C223" s="13"/>
      <c r="D223" s="10" t="str">
        <f>IF(ISERROR(VLOOKUP(CONCATENATE($O$3,$A223),[2]DATA!$A$1:$G$20000,4,0)),"",VLOOKUP(CONCATENATE($O$3,$A147),[2]DATA!$A$1:$G$2000,4,0))</f>
        <v/>
      </c>
      <c r="E223" s="10" t="str">
        <f>IF(ISERROR(VLOOKUP(CONCATENATE($O$3,$A223),[2]DATA!$A$1:$G$20000,6,0)),"",VLOOKUP(CONCATENATE($O$3,$A147),[2]DATA!$A$1:$G$2000,6,0))</f>
        <v/>
      </c>
      <c r="F223" s="10" t="str">
        <f>IF(ISERROR(VLOOKUP(CONCATENATE($O$3,$A223),[2]DATA!$A$1:$G$20000,7,0)),"",VLOOKUP(CONCATENATE($O$3,$A147),[2]DATA!$A$1:$G$2000,7,0))</f>
        <v/>
      </c>
      <c r="G223" s="14"/>
      <c r="H223" s="6"/>
      <c r="J223" s="5"/>
      <c r="K223" s="5"/>
    </row>
    <row r="224" spans="1:254" x14ac:dyDescent="0.25">
      <c r="A224" s="4">
        <v>142</v>
      </c>
      <c r="B224" s="14"/>
      <c r="C224" s="13"/>
      <c r="D224" s="10" t="str">
        <f>IF(ISERROR(VLOOKUP(CONCATENATE($O$3,$A224),[2]DATA!$A$1:$G$20000,4,0)),"",VLOOKUP(CONCATENATE($O$3,$A148),[2]DATA!$A$1:$G$2000,4,0))</f>
        <v/>
      </c>
      <c r="E224" s="10" t="str">
        <f>IF(ISERROR(VLOOKUP(CONCATENATE($O$3,$A224),[2]DATA!$A$1:$G$20000,6,0)),"",VLOOKUP(CONCATENATE($O$3,$A148),[2]DATA!$A$1:$G$2000,6,0))</f>
        <v/>
      </c>
      <c r="F224" s="10" t="str">
        <f>IF(ISERROR(VLOOKUP(CONCATENATE($O$3,$A224),[2]DATA!$A$1:$G$20000,7,0)),"",VLOOKUP(CONCATENATE($O$3,$A148),[2]DATA!$A$1:$G$2000,7,0))</f>
        <v/>
      </c>
      <c r="G224" s="14"/>
      <c r="H224" s="6"/>
      <c r="J224" s="5"/>
      <c r="K224" s="5"/>
    </row>
    <row r="225" spans="1:11" x14ac:dyDescent="0.25">
      <c r="A225" s="4">
        <v>143</v>
      </c>
      <c r="B225" s="14"/>
      <c r="C225" s="13"/>
      <c r="D225" s="10" t="str">
        <f>IF(ISERROR(VLOOKUP(CONCATENATE($O$3,$A225),[2]DATA!$A$1:$G$20000,4,0)),"",VLOOKUP(CONCATENATE($O$3,$A149),[2]DATA!$A$1:$G$2000,4,0))</f>
        <v/>
      </c>
      <c r="E225" s="10" t="str">
        <f>IF(ISERROR(VLOOKUP(CONCATENATE($O$3,$A225),[2]DATA!$A$1:$G$20000,6,0)),"",VLOOKUP(CONCATENATE($O$3,$A149),[2]DATA!$A$1:$G$2000,6,0))</f>
        <v/>
      </c>
      <c r="F225" s="10" t="str">
        <f>IF(ISERROR(VLOOKUP(CONCATENATE($O$3,$A225),[2]DATA!$A$1:$G$20000,7,0)),"",VLOOKUP(CONCATENATE($O$3,$A149),[2]DATA!$A$1:$G$2000,7,0))</f>
        <v/>
      </c>
      <c r="G225" s="14"/>
      <c r="H225" s="6"/>
      <c r="J225" s="5"/>
      <c r="K225" s="5"/>
    </row>
    <row r="226" spans="1:11" x14ac:dyDescent="0.25">
      <c r="A226" s="4">
        <v>144</v>
      </c>
      <c r="B226" s="14"/>
      <c r="C226" s="13"/>
      <c r="D226" s="10" t="str">
        <f>IF(ISERROR(VLOOKUP(CONCATENATE($O$3,$A226),[2]DATA!$A$1:$G$20000,4,0)),"",VLOOKUP(CONCATENATE($O$3,$A150),[2]DATA!$A$1:$G$2000,4,0))</f>
        <v/>
      </c>
      <c r="E226" s="10" t="str">
        <f>IF(ISERROR(VLOOKUP(CONCATENATE($O$3,$A226),[2]DATA!$A$1:$G$20000,6,0)),"",VLOOKUP(CONCATENATE($O$3,$A150),[2]DATA!$A$1:$G$2000,6,0))</f>
        <v/>
      </c>
      <c r="F226" s="10" t="str">
        <f>IF(ISERROR(VLOOKUP(CONCATENATE($O$3,$A226),[2]DATA!$A$1:$G$20000,7,0)),"",VLOOKUP(CONCATENATE($O$3,$A150),[2]DATA!$A$1:$G$2000,7,0))</f>
        <v/>
      </c>
      <c r="G226" s="14"/>
      <c r="H226" s="6"/>
      <c r="J226" s="5"/>
      <c r="K226" s="5"/>
    </row>
    <row r="227" spans="1:11" x14ac:dyDescent="0.25">
      <c r="A227" s="4">
        <v>145</v>
      </c>
      <c r="B227" s="14"/>
      <c r="C227" s="13"/>
      <c r="D227" s="10" t="str">
        <f>IF(ISERROR(VLOOKUP(CONCATENATE($O$3,$A227),[2]DATA!$A$1:$G$20000,4,0)),"",VLOOKUP(CONCATENATE($O$3,$A151),[2]DATA!$A$1:$G$2000,4,0))</f>
        <v/>
      </c>
      <c r="E227" s="10" t="str">
        <f>IF(ISERROR(VLOOKUP(CONCATENATE($O$3,$A227),[2]DATA!$A$1:$G$20000,6,0)),"",VLOOKUP(CONCATENATE($O$3,$A151),[2]DATA!$A$1:$G$2000,6,0))</f>
        <v/>
      </c>
      <c r="F227" s="10" t="str">
        <f>IF(ISERROR(VLOOKUP(CONCATENATE($O$3,$A227),[2]DATA!$A$1:$G$20000,7,0)),"",VLOOKUP(CONCATENATE($O$3,$A151),[2]DATA!$A$1:$G$2000,7,0))</f>
        <v/>
      </c>
      <c r="G227" s="14"/>
      <c r="H227" s="6"/>
      <c r="J227" s="5"/>
      <c r="K227" s="5"/>
    </row>
    <row r="228" spans="1:11" x14ac:dyDescent="0.25">
      <c r="A228" s="4">
        <v>146</v>
      </c>
      <c r="B228" s="14"/>
      <c r="C228" s="13"/>
      <c r="D228" s="10" t="str">
        <f>IF(ISERROR(VLOOKUP(CONCATENATE($O$3,$A228),[2]DATA!$A$1:$G$20000,4,0)),"",VLOOKUP(CONCATENATE($O$3,$A152),[2]DATA!$A$1:$G$2000,4,0))</f>
        <v/>
      </c>
      <c r="E228" s="10" t="str">
        <f>IF(ISERROR(VLOOKUP(CONCATENATE($O$3,$A228),[2]DATA!$A$1:$G$20000,6,0)),"",VLOOKUP(CONCATENATE($O$3,$A152),[2]DATA!$A$1:$G$2000,6,0))</f>
        <v/>
      </c>
      <c r="F228" s="10" t="str">
        <f>IF(ISERROR(VLOOKUP(CONCATENATE($O$3,$A228),[2]DATA!$A$1:$G$20000,7,0)),"",VLOOKUP(CONCATENATE($O$3,$A152),[2]DATA!$A$1:$G$2000,7,0))</f>
        <v/>
      </c>
      <c r="G228" s="14"/>
      <c r="H228" s="6"/>
      <c r="J228" s="5"/>
      <c r="K228" s="5"/>
    </row>
    <row r="229" spans="1:11" x14ac:dyDescent="0.25">
      <c r="A229" s="4">
        <v>147</v>
      </c>
      <c r="B229" s="14"/>
      <c r="C229" s="13"/>
      <c r="D229" s="10" t="str">
        <f>IF(ISERROR(VLOOKUP(CONCATENATE($O$3,$A229),[2]DATA!$A$1:$G$20000,4,0)),"",VLOOKUP(CONCATENATE($O$3,$A153),[2]DATA!$A$1:$G$2000,4,0))</f>
        <v/>
      </c>
      <c r="E229" s="10" t="str">
        <f>IF(ISERROR(VLOOKUP(CONCATENATE($O$3,$A229),[2]DATA!$A$1:$G$20000,6,0)),"",VLOOKUP(CONCATENATE($O$3,$A153),[2]DATA!$A$1:$G$2000,6,0))</f>
        <v/>
      </c>
      <c r="F229" s="10" t="str">
        <f>IF(ISERROR(VLOOKUP(CONCATENATE($O$3,$A229),[2]DATA!$A$1:$G$20000,7,0)),"",VLOOKUP(CONCATENATE($O$3,$A153),[2]DATA!$A$1:$G$2000,7,0))</f>
        <v/>
      </c>
      <c r="G229" s="14"/>
      <c r="H229" s="6"/>
      <c r="J229" s="5"/>
      <c r="K229" s="5"/>
    </row>
    <row r="230" spans="1:11" x14ac:dyDescent="0.25">
      <c r="A230" s="4">
        <v>148</v>
      </c>
      <c r="B230" s="14"/>
      <c r="C230" s="13"/>
      <c r="D230" s="10" t="str">
        <f>IF(ISERROR(VLOOKUP(CONCATENATE($O$3,$A230),[2]DATA!$A$1:$G$20000,4,0)),"",VLOOKUP(CONCATENATE($O$3,$A154),[2]DATA!$A$1:$G$2000,4,0))</f>
        <v/>
      </c>
      <c r="E230" s="10" t="str">
        <f>IF(ISERROR(VLOOKUP(CONCATENATE($O$3,$A230),[2]DATA!$A$1:$G$20000,6,0)),"",VLOOKUP(CONCATENATE($O$3,$A154),[2]DATA!$A$1:$G$2000,6,0))</f>
        <v/>
      </c>
      <c r="F230" s="10" t="str">
        <f>IF(ISERROR(VLOOKUP(CONCATENATE($O$3,$A230),[2]DATA!$A$1:$G$20000,7,0)),"",VLOOKUP(CONCATENATE($O$3,$A154),[2]DATA!$A$1:$G$2000,7,0))</f>
        <v/>
      </c>
      <c r="G230" s="14"/>
      <c r="H230" s="6"/>
      <c r="J230" s="5"/>
      <c r="K230" s="5"/>
    </row>
    <row r="231" spans="1:11" x14ac:dyDescent="0.25">
      <c r="A231" s="4">
        <v>149</v>
      </c>
      <c r="B231" s="14"/>
      <c r="C231" s="13"/>
      <c r="D231" s="10" t="str">
        <f>IF(ISERROR(VLOOKUP(CONCATENATE($O$3,$A231),[2]DATA!$A$1:$G$20000,4,0)),"",VLOOKUP(CONCATENATE($O$3,$A155),[2]DATA!$A$1:$G$2000,4,0))</f>
        <v/>
      </c>
      <c r="E231" s="10" t="str">
        <f>IF(ISERROR(VLOOKUP(CONCATENATE($O$3,$A231),[2]DATA!$A$1:$G$20000,6,0)),"",VLOOKUP(CONCATENATE($O$3,$A155),[2]DATA!$A$1:$G$2000,6,0))</f>
        <v/>
      </c>
      <c r="F231" s="10" t="str">
        <f>IF(ISERROR(VLOOKUP(CONCATENATE($O$3,$A231),[2]DATA!$A$1:$G$20000,7,0)),"",VLOOKUP(CONCATENATE($O$3,$A155),[2]DATA!$A$1:$G$2000,7,0))</f>
        <v/>
      </c>
      <c r="G231" s="14"/>
      <c r="H231" s="6"/>
      <c r="J231" s="5"/>
      <c r="K231" s="5"/>
    </row>
    <row r="232" spans="1:11" x14ac:dyDescent="0.25">
      <c r="A232" s="4">
        <v>150</v>
      </c>
      <c r="B232" s="14"/>
      <c r="C232" s="13"/>
      <c r="D232" s="10" t="str">
        <f>IF(ISERROR(VLOOKUP(CONCATENATE($O$3,$A232),[2]DATA!$A$1:$G$20000,4,0)),"",VLOOKUP(CONCATENATE($O$3,$A156),[2]DATA!$A$1:$G$2000,4,0))</f>
        <v/>
      </c>
      <c r="E232" s="10" t="str">
        <f>IF(ISERROR(VLOOKUP(CONCATENATE($O$3,$A232),[2]DATA!$A$1:$G$20000,6,0)),"",VLOOKUP(CONCATENATE($O$3,$A156),[2]DATA!$A$1:$G$2000,6,0))</f>
        <v/>
      </c>
      <c r="F232" s="10" t="str">
        <f>IF(ISERROR(VLOOKUP(CONCATENATE($O$3,$A232),[2]DATA!$A$1:$G$20000,7,0)),"",VLOOKUP(CONCATENATE($O$3,$A156),[2]DATA!$A$1:$G$2000,7,0))</f>
        <v/>
      </c>
      <c r="G232" s="14"/>
      <c r="H232" s="6"/>
      <c r="J232" s="5"/>
      <c r="K232" s="5"/>
    </row>
    <row r="233" spans="1:11" x14ac:dyDescent="0.25">
      <c r="A233" s="4">
        <v>151</v>
      </c>
      <c r="B233" s="14"/>
      <c r="C233" s="13"/>
      <c r="D233" s="10" t="str">
        <f>IF(ISERROR(VLOOKUP(CONCATENATE($O$3,$A233),[2]DATA!$A$1:$G$20000,4,0)),"",VLOOKUP(CONCATENATE($O$3,$A157),[2]DATA!$A$1:$G$2000,4,0))</f>
        <v/>
      </c>
      <c r="E233" s="10" t="str">
        <f>IF(ISERROR(VLOOKUP(CONCATENATE($O$3,$A233),[2]DATA!$A$1:$G$20000,6,0)),"",VLOOKUP(CONCATENATE($O$3,$A157),[2]DATA!$A$1:$G$2000,6,0))</f>
        <v/>
      </c>
      <c r="F233" s="10" t="str">
        <f>IF(ISERROR(VLOOKUP(CONCATENATE($O$3,$A233),[2]DATA!$A$1:$G$20000,7,0)),"",VLOOKUP(CONCATENATE($O$3,$A157),[2]DATA!$A$1:$G$2000,7,0))</f>
        <v/>
      </c>
      <c r="G233" s="14"/>
      <c r="H233" s="6"/>
      <c r="J233" s="5"/>
      <c r="K233" s="5"/>
    </row>
    <row r="234" spans="1:11" x14ac:dyDescent="0.25">
      <c r="A234" s="4">
        <v>152</v>
      </c>
      <c r="B234" s="14"/>
      <c r="C234" s="13"/>
      <c r="D234" s="10" t="str">
        <f>IF(ISERROR(VLOOKUP(CONCATENATE($O$3,$A234),[2]DATA!$A$1:$G$20000,4,0)),"",VLOOKUP(CONCATENATE($O$3,$A158),[2]DATA!$A$1:$G$2000,4,0))</f>
        <v/>
      </c>
      <c r="E234" s="10" t="str">
        <f>IF(ISERROR(VLOOKUP(CONCATENATE($O$3,$A234),[2]DATA!$A$1:$G$20000,6,0)),"",VLOOKUP(CONCATENATE($O$3,$A158),[2]DATA!$A$1:$G$2000,6,0))</f>
        <v/>
      </c>
      <c r="F234" s="10" t="str">
        <f>IF(ISERROR(VLOOKUP(CONCATENATE($O$3,$A234),[2]DATA!$A$1:$G$20000,7,0)),"",VLOOKUP(CONCATENATE($O$3,$A158),[2]DATA!$A$1:$G$2000,7,0))</f>
        <v/>
      </c>
      <c r="G234" s="14"/>
      <c r="H234" s="6"/>
      <c r="J234" s="5"/>
      <c r="K234" s="5"/>
    </row>
    <row r="235" spans="1:11" x14ac:dyDescent="0.25">
      <c r="A235" s="4">
        <v>153</v>
      </c>
      <c r="B235" s="14"/>
      <c r="C235" s="13"/>
      <c r="D235" s="10" t="str">
        <f>IF(ISERROR(VLOOKUP(CONCATENATE($O$3,$A235),[2]DATA!$A$1:$G$20000,4,0)),"",VLOOKUP(CONCATENATE($O$3,$A159),[2]DATA!$A$1:$G$2000,4,0))</f>
        <v/>
      </c>
      <c r="E235" s="10" t="str">
        <f>IF(ISERROR(VLOOKUP(CONCATENATE($O$3,$A235),[2]DATA!$A$1:$G$20000,6,0)),"",VLOOKUP(CONCATENATE($O$3,$A159),[2]DATA!$A$1:$G$2000,6,0))</f>
        <v/>
      </c>
      <c r="F235" s="10" t="str">
        <f>IF(ISERROR(VLOOKUP(CONCATENATE($O$3,$A235),[2]DATA!$A$1:$G$20000,7,0)),"",VLOOKUP(CONCATENATE($O$3,$A159),[2]DATA!$A$1:$G$2000,7,0))</f>
        <v/>
      </c>
      <c r="G235" s="14"/>
      <c r="H235" s="6"/>
      <c r="J235" s="5"/>
      <c r="K235" s="5"/>
    </row>
    <row r="236" spans="1:11" x14ac:dyDescent="0.25">
      <c r="A236" s="4">
        <v>154</v>
      </c>
      <c r="B236" s="14"/>
      <c r="C236" s="13"/>
      <c r="D236" s="10" t="str">
        <f>IF(ISERROR(VLOOKUP(CONCATENATE($O$3,$A236),[2]DATA!$A$1:$G$20000,4,0)),"",VLOOKUP(CONCATENATE($O$3,$A160),[2]DATA!$A$1:$G$2000,4,0))</f>
        <v/>
      </c>
      <c r="E236" s="10" t="str">
        <f>IF(ISERROR(VLOOKUP(CONCATENATE($O$3,$A236),[2]DATA!$A$1:$G$20000,6,0)),"",VLOOKUP(CONCATENATE($O$3,$A160),[2]DATA!$A$1:$G$2000,6,0))</f>
        <v/>
      </c>
      <c r="F236" s="10" t="str">
        <f>IF(ISERROR(VLOOKUP(CONCATENATE($O$3,$A236),[2]DATA!$A$1:$G$20000,7,0)),"",VLOOKUP(CONCATENATE($O$3,$A160),[2]DATA!$A$1:$G$2000,7,0))</f>
        <v/>
      </c>
      <c r="G236" s="14"/>
      <c r="H236" s="6"/>
      <c r="J236" s="5"/>
      <c r="K236" s="5"/>
    </row>
    <row r="237" spans="1:11" x14ac:dyDescent="0.25">
      <c r="A237" s="4">
        <v>155</v>
      </c>
      <c r="B237" s="14"/>
      <c r="C237" s="13"/>
      <c r="D237" s="10" t="str">
        <f>IF(ISERROR(VLOOKUP(CONCATENATE($O$3,$A237),[2]DATA!$A$1:$G$20000,4,0)),"",VLOOKUP(CONCATENATE($O$3,$A161),[2]DATA!$A$1:$G$2000,4,0))</f>
        <v/>
      </c>
      <c r="E237" s="10" t="str">
        <f>IF(ISERROR(VLOOKUP(CONCATENATE($O$3,$A237),[2]DATA!$A$1:$G$20000,6,0)),"",VLOOKUP(CONCATENATE($O$3,$A161),[2]DATA!$A$1:$G$2000,6,0))</f>
        <v/>
      </c>
      <c r="F237" s="10" t="str">
        <f>IF(ISERROR(VLOOKUP(CONCATENATE($O$3,$A237),[2]DATA!$A$1:$G$20000,7,0)),"",VLOOKUP(CONCATENATE($O$3,$A161),[2]DATA!$A$1:$G$2000,7,0))</f>
        <v/>
      </c>
      <c r="G237" s="14"/>
      <c r="H237" s="6"/>
      <c r="J237" s="5"/>
      <c r="K237" s="5"/>
    </row>
    <row r="238" spans="1:11" x14ac:dyDescent="0.25">
      <c r="A238" s="4">
        <v>156</v>
      </c>
      <c r="B238" s="14"/>
      <c r="C238" s="13"/>
      <c r="D238" s="10" t="str">
        <f>IF(ISERROR(VLOOKUP(CONCATENATE($O$3,$A238),[2]DATA!$A$1:$G$20000,4,0)),"",VLOOKUP(CONCATENATE($O$3,$A162),[2]DATA!$A$1:$G$2000,4,0))</f>
        <v/>
      </c>
      <c r="E238" s="10" t="str">
        <f>IF(ISERROR(VLOOKUP(CONCATENATE($O$3,$A238),[2]DATA!$A$1:$G$20000,6,0)),"",VLOOKUP(CONCATENATE($O$3,$A162),[2]DATA!$A$1:$G$2000,6,0))</f>
        <v/>
      </c>
      <c r="F238" s="10" t="str">
        <f>IF(ISERROR(VLOOKUP(CONCATENATE($O$3,$A238),[2]DATA!$A$1:$G$20000,7,0)),"",VLOOKUP(CONCATENATE($O$3,$A162),[2]DATA!$A$1:$G$2000,7,0))</f>
        <v/>
      </c>
      <c r="G238" s="14"/>
      <c r="H238" s="6"/>
      <c r="J238" s="5"/>
      <c r="K238" s="5"/>
    </row>
    <row r="239" spans="1:11" x14ac:dyDescent="0.25">
      <c r="A239" s="4">
        <v>157</v>
      </c>
      <c r="B239" s="14"/>
      <c r="C239" s="13"/>
      <c r="D239" s="10" t="str">
        <f>IF(ISERROR(VLOOKUP(CONCATENATE($O$3,$A239),[2]DATA!$A$1:$G$20000,4,0)),"",VLOOKUP(CONCATENATE($O$3,$A163),[2]DATA!$A$1:$G$2000,4,0))</f>
        <v/>
      </c>
      <c r="E239" s="10" t="str">
        <f>IF(ISERROR(VLOOKUP(CONCATENATE($O$3,$A239),[2]DATA!$A$1:$G$20000,6,0)),"",VLOOKUP(CONCATENATE($O$3,$A163),[2]DATA!$A$1:$G$2000,6,0))</f>
        <v/>
      </c>
      <c r="F239" s="10" t="str">
        <f>IF(ISERROR(VLOOKUP(CONCATENATE($O$3,$A239),[2]DATA!$A$1:$G$20000,7,0)),"",VLOOKUP(CONCATENATE($O$3,$A163),[2]DATA!$A$1:$G$2000,7,0))</f>
        <v/>
      </c>
      <c r="G239" s="14"/>
      <c r="H239" s="6"/>
      <c r="J239" s="5"/>
      <c r="K239" s="5"/>
    </row>
    <row r="240" spans="1:11" x14ac:dyDescent="0.25">
      <c r="A240" s="4">
        <v>158</v>
      </c>
      <c r="B240" s="14"/>
      <c r="C240" s="13"/>
      <c r="D240" s="10" t="str">
        <f>IF(ISERROR(VLOOKUP(CONCATENATE($O$3,$A240),[2]DATA!$A$1:$G$20000,4,0)),"",VLOOKUP(CONCATENATE($O$3,$A164),[2]DATA!$A$1:$G$2000,4,0))</f>
        <v/>
      </c>
      <c r="E240" s="10" t="str">
        <f>IF(ISERROR(VLOOKUP(CONCATENATE($O$3,$A240),[2]DATA!$A$1:$G$20000,6,0)),"",VLOOKUP(CONCATENATE($O$3,$A164),[2]DATA!$A$1:$G$2000,6,0))</f>
        <v/>
      </c>
      <c r="F240" s="10" t="str">
        <f>IF(ISERROR(VLOOKUP(CONCATENATE($O$3,$A240),[2]DATA!$A$1:$G$20000,7,0)),"",VLOOKUP(CONCATENATE($O$3,$A164),[2]DATA!$A$1:$G$2000,7,0))</f>
        <v/>
      </c>
      <c r="G240" s="14"/>
      <c r="H240" s="6"/>
      <c r="J240" s="5"/>
      <c r="K240" s="5"/>
    </row>
    <row r="241" spans="1:11" x14ac:dyDescent="0.25">
      <c r="A241" s="4">
        <v>159</v>
      </c>
      <c r="B241" s="14"/>
      <c r="C241" s="13"/>
      <c r="D241" s="10" t="str">
        <f>IF(ISERROR(VLOOKUP(CONCATENATE($O$3,$A241),[2]DATA!$A$1:$G$20000,4,0)),"",VLOOKUP(CONCATENATE($O$3,$A165),[2]DATA!$A$1:$G$2000,4,0))</f>
        <v/>
      </c>
      <c r="E241" s="10" t="str">
        <f>IF(ISERROR(VLOOKUP(CONCATENATE($O$3,$A241),[2]DATA!$A$1:$G$20000,6,0)),"",VLOOKUP(CONCATENATE($O$3,$A165),[2]DATA!$A$1:$G$2000,6,0))</f>
        <v/>
      </c>
      <c r="F241" s="10" t="str">
        <f>IF(ISERROR(VLOOKUP(CONCATENATE($O$3,$A241),[2]DATA!$A$1:$G$20000,7,0)),"",VLOOKUP(CONCATENATE($O$3,$A165),[2]DATA!$A$1:$G$2000,7,0))</f>
        <v/>
      </c>
      <c r="G241" s="14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1:11" x14ac:dyDescent="0.25">
      <c r="A242" s="4">
        <v>160</v>
      </c>
      <c r="B242" s="14"/>
      <c r="C242" s="13"/>
      <c r="D242" s="10" t="str">
        <f>IF(ISERROR(VLOOKUP(CONCATENATE($O$3,$A242),[2]DATA!$A$1:$G$20000,4,0)),"",VLOOKUP(CONCATENATE($O$3,$A166),[2]DATA!$A$1:$G$2000,4,0))</f>
        <v/>
      </c>
      <c r="E242" s="10" t="str">
        <f>IF(ISERROR(VLOOKUP(CONCATENATE($O$3,$A242),[2]DATA!$A$1:$G$20000,6,0)),"",VLOOKUP(CONCATENATE($O$3,$A166),[2]DATA!$A$1:$G$2000,6,0))</f>
        <v/>
      </c>
      <c r="F242" s="10" t="str">
        <f>IF(ISERROR(VLOOKUP(CONCATENATE($O$3,$A242),[2]DATA!$A$1:$G$20000,7,0)),"",VLOOKUP(CONCATENATE($O$3,$A166),[2]DATA!$A$1:$G$2000,7,0))</f>
        <v/>
      </c>
      <c r="G242" s="14"/>
      <c r="H242" s="5"/>
      <c r="I242" s="5"/>
      <c r="J242" s="5"/>
      <c r="K242" s="5"/>
    </row>
    <row r="243" spans="1:11" x14ac:dyDescent="0.25">
      <c r="A243" s="4">
        <v>161</v>
      </c>
      <c r="B243" s="14"/>
      <c r="C243" s="13"/>
      <c r="D243" s="10" t="str">
        <f>IF(ISERROR(VLOOKUP(CONCATENATE($O$3,$A243),[2]DATA!$A$1:$G$20000,4,0)),"",VLOOKUP(CONCATENATE($O$3,$A167),[2]DATA!$A$1:$G$2000,4,0))</f>
        <v/>
      </c>
      <c r="E243" s="10" t="str">
        <f>IF(ISERROR(VLOOKUP(CONCATENATE($O$3,$A243),[2]DATA!$A$1:$G$20000,6,0)),"",VLOOKUP(CONCATENATE($O$3,$A167),[2]DATA!$A$1:$G$2000,6,0))</f>
        <v/>
      </c>
      <c r="F243" s="10" t="str">
        <f>IF(ISERROR(VLOOKUP(CONCATENATE($O$3,$A243),[2]DATA!$A$1:$G$20000,7,0)),"",VLOOKUP(CONCATENATE($O$3,$A167),[2]DATA!$A$1:$G$2000,7,0))</f>
        <v/>
      </c>
      <c r="G243" s="14"/>
      <c r="H243" s="5"/>
      <c r="I243" s="5"/>
      <c r="J243" s="5"/>
      <c r="K243" s="5"/>
    </row>
    <row r="244" spans="1:11" x14ac:dyDescent="0.25">
      <c r="A244" s="4">
        <v>162</v>
      </c>
      <c r="B244" s="14"/>
      <c r="C244" s="13"/>
      <c r="D244" s="10" t="str">
        <f>IF(ISERROR(VLOOKUP(CONCATENATE($O$3,$A244),[2]DATA!$A$1:$G$20000,4,0)),"",VLOOKUP(CONCATENATE($O$3,$A168),[2]DATA!$A$1:$G$2000,4,0))</f>
        <v/>
      </c>
      <c r="E244" s="10" t="str">
        <f>IF(ISERROR(VLOOKUP(CONCATENATE($O$3,$A244),[2]DATA!$A$1:$G$20000,6,0)),"",VLOOKUP(CONCATENATE($O$3,$A168),[2]DATA!$A$1:$G$2000,6,0))</f>
        <v/>
      </c>
      <c r="F244" s="10" t="str">
        <f>IF(ISERROR(VLOOKUP(CONCATENATE($O$3,$A244),[2]DATA!$A$1:$G$20000,7,0)),"",VLOOKUP(CONCATENATE($O$3,$A168),[2]DATA!$A$1:$G$2000,7,0))</f>
        <v/>
      </c>
      <c r="G244" s="14"/>
      <c r="H244" s="5"/>
      <c r="I244" s="5"/>
      <c r="J244" s="5"/>
      <c r="K244" s="5"/>
    </row>
    <row r="245" spans="1:11" x14ac:dyDescent="0.25">
      <c r="A245" s="4">
        <v>163</v>
      </c>
      <c r="B245" s="14"/>
      <c r="C245" s="13"/>
      <c r="D245" s="10" t="str">
        <f>IF(ISERROR(VLOOKUP(CONCATENATE($O$3,$A245),[2]DATA!$A$1:$G$20000,4,0)),"",VLOOKUP(CONCATENATE($O$3,$A169),[2]DATA!$A$1:$G$2000,4,0))</f>
        <v/>
      </c>
      <c r="E245" s="10" t="str">
        <f>IF(ISERROR(VLOOKUP(CONCATENATE($O$3,$A245),[2]DATA!$A$1:$G$20000,6,0)),"",VLOOKUP(CONCATENATE($O$3,$A169),[2]DATA!$A$1:$G$2000,6,0))</f>
        <v/>
      </c>
      <c r="F245" s="10" t="str">
        <f>IF(ISERROR(VLOOKUP(CONCATENATE($O$3,$A245),[2]DATA!$A$1:$G$20000,7,0)),"",VLOOKUP(CONCATENATE($O$3,$A169),[2]DATA!$A$1:$G$2000,7,0))</f>
        <v/>
      </c>
      <c r="G245" s="14"/>
      <c r="H245" s="5"/>
      <c r="I245" s="5"/>
      <c r="J245" s="5"/>
      <c r="K245" s="5"/>
    </row>
    <row r="246" spans="1:11" x14ac:dyDescent="0.25">
      <c r="A246" s="4">
        <v>164</v>
      </c>
      <c r="B246" s="14"/>
      <c r="C246" s="13"/>
      <c r="D246" s="10" t="str">
        <f>IF(ISERROR(VLOOKUP(CONCATENATE($O$3,$A246),[2]DATA!$A$1:$G$20000,4,0)),"",VLOOKUP(CONCATENATE($O$3,$A170),[2]DATA!$A$1:$G$2000,4,0))</f>
        <v/>
      </c>
      <c r="E246" s="10" t="str">
        <f>IF(ISERROR(VLOOKUP(CONCATENATE($O$3,$A246),[2]DATA!$A$1:$G$20000,6,0)),"",VLOOKUP(CONCATENATE($O$3,$A170),[2]DATA!$A$1:$G$2000,6,0))</f>
        <v/>
      </c>
      <c r="F246" s="10" t="str">
        <f>IF(ISERROR(VLOOKUP(CONCATENATE($O$3,$A246),[2]DATA!$A$1:$G$20000,7,0)),"",VLOOKUP(CONCATENATE($O$3,$A170),[2]DATA!$A$1:$G$2000,7,0))</f>
        <v/>
      </c>
      <c r="G246" s="14"/>
      <c r="I246" s="5"/>
      <c r="J246" s="5"/>
      <c r="K246" s="5"/>
    </row>
    <row r="247" spans="1:11" x14ac:dyDescent="0.25">
      <c r="A247" s="4">
        <v>165</v>
      </c>
      <c r="B247" s="14"/>
      <c r="C247" s="13"/>
      <c r="D247" s="10" t="str">
        <f>IF(ISERROR(VLOOKUP(CONCATENATE($O$3,$A247),[2]DATA!$A$1:$G$20000,4,0)),"",VLOOKUP(CONCATENATE($O$3,$A171),[2]DATA!$A$1:$G$2000,4,0))</f>
        <v/>
      </c>
      <c r="E247" s="10" t="str">
        <f>IF(ISERROR(VLOOKUP(CONCATENATE($O$3,$A247),[2]DATA!$A$1:$G$20000,6,0)),"",VLOOKUP(CONCATENATE($O$3,$A171),[2]DATA!$A$1:$G$2000,6,0))</f>
        <v/>
      </c>
      <c r="F247" s="10" t="str">
        <f>IF(ISERROR(VLOOKUP(CONCATENATE($O$3,$A247),[2]DATA!$A$1:$G$20000,7,0)),"",VLOOKUP(CONCATENATE($O$3,$A171),[2]DATA!$A$1:$G$2000,7,0))</f>
        <v/>
      </c>
      <c r="G247" s="14"/>
      <c r="J247" s="5"/>
      <c r="K247" s="5"/>
    </row>
    <row r="248" spans="1:11" x14ac:dyDescent="0.25">
      <c r="A248" s="4">
        <v>166</v>
      </c>
      <c r="B248" s="14"/>
      <c r="C248" s="13"/>
      <c r="D248" s="10" t="str">
        <f>IF(ISERROR(VLOOKUP(CONCATENATE($O$3,$A248),[2]DATA!$A$1:$G$20000,4,0)),"",VLOOKUP(CONCATENATE($O$3,$A172),[2]DATA!$A$1:$G$2000,4,0))</f>
        <v/>
      </c>
      <c r="E248" s="10" t="str">
        <f>IF(ISERROR(VLOOKUP(CONCATENATE($O$3,$A248),[2]DATA!$A$1:$G$20000,6,0)),"",VLOOKUP(CONCATENATE($O$3,$A172),[2]DATA!$A$1:$G$2000,6,0))</f>
        <v/>
      </c>
      <c r="F248" s="10" t="str">
        <f>IF(ISERROR(VLOOKUP(CONCATENATE($O$3,$A248),[2]DATA!$A$1:$G$20000,7,0)),"",VLOOKUP(CONCATENATE($O$3,$A172),[2]DATA!$A$1:$G$2000,7,0))</f>
        <v/>
      </c>
      <c r="G248" s="14"/>
      <c r="J248" s="5"/>
      <c r="K248" s="5"/>
    </row>
    <row r="249" spans="1:11" x14ac:dyDescent="0.25">
      <c r="A249" s="4">
        <v>167</v>
      </c>
      <c r="B249" s="14"/>
      <c r="C249" s="13"/>
      <c r="D249" s="10" t="str">
        <f>IF(ISERROR(VLOOKUP(CONCATENATE($O$3,$A249),[2]DATA!$A$1:$G$20000,4,0)),"",VLOOKUP(CONCATENATE($O$3,$A173),[2]DATA!$A$1:$G$2000,4,0))</f>
        <v/>
      </c>
      <c r="E249" s="10" t="str">
        <f>IF(ISERROR(VLOOKUP(CONCATENATE($O$3,$A249),[2]DATA!$A$1:$G$20000,6,0)),"",VLOOKUP(CONCATENATE($O$3,$A173),[2]DATA!$A$1:$G$2000,6,0))</f>
        <v/>
      </c>
      <c r="F249" s="10" t="str">
        <f>IF(ISERROR(VLOOKUP(CONCATENATE($O$3,$A249),[2]DATA!$A$1:$G$20000,7,0)),"",VLOOKUP(CONCATENATE($O$3,$A173),[2]DATA!$A$1:$G$2000,7,0))</f>
        <v/>
      </c>
      <c r="G249" s="14"/>
      <c r="J249" s="5"/>
      <c r="K249" s="5"/>
    </row>
    <row r="250" spans="1:11" x14ac:dyDescent="0.25">
      <c r="A250" s="4">
        <v>168</v>
      </c>
      <c r="B250" s="14"/>
      <c r="C250" s="13"/>
      <c r="D250" s="10" t="str">
        <f>IF(ISERROR(VLOOKUP(CONCATENATE($O$3,$A250),[2]DATA!$A$1:$G$20000,4,0)),"",VLOOKUP(CONCATENATE($O$3,$A174),[2]DATA!$A$1:$G$2000,4,0))</f>
        <v/>
      </c>
      <c r="E250" s="10" t="str">
        <f>IF(ISERROR(VLOOKUP(CONCATENATE($O$3,$A250),[2]DATA!$A$1:$G$20000,6,0)),"",VLOOKUP(CONCATENATE($O$3,$A174),[2]DATA!$A$1:$G$2000,6,0))</f>
        <v/>
      </c>
      <c r="F250" s="10" t="str">
        <f>IF(ISERROR(VLOOKUP(CONCATENATE($O$3,$A250),[2]DATA!$A$1:$G$20000,7,0)),"",VLOOKUP(CONCATENATE($O$3,$A174),[2]DATA!$A$1:$G$2000,7,0))</f>
        <v/>
      </c>
      <c r="G250" s="14"/>
      <c r="J250" s="5"/>
      <c r="K250" s="5"/>
    </row>
    <row r="251" spans="1:11" x14ac:dyDescent="0.25">
      <c r="J251" s="5"/>
      <c r="K251" s="5"/>
    </row>
    <row r="252" spans="1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665" divId="cel_14665" sourceType="range" sourceRef="B1:G209" destinationFile="C:\Users\jbank\Desktop\FFO-2Stuff\Finances\conf\ce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2023-10-26T19:28:22Z</dcterms:modified>
</cp:coreProperties>
</file>