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9B0D1F92-5467-4F66-AA4E-D7FD3CFEF28D}" xr6:coauthVersionLast="47" xr6:coauthVersionMax="47" xr10:uidLastSave="{00000000-0000-0000-0000-000000000000}"/>
  <bookViews>
    <workbookView xWindow="2460" yWindow="246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59" i="1" l="1"/>
  <c r="E37" i="1"/>
  <c r="F65" i="1"/>
  <c r="D22" i="1"/>
  <c r="F11" i="1"/>
  <c r="E51" i="1"/>
  <c r="F51" i="1"/>
  <c r="D72" i="1"/>
  <c r="E77" i="1"/>
  <c r="F31" i="1"/>
  <c r="F70" i="1"/>
  <c r="D27" i="1"/>
  <c r="F32" i="1"/>
  <c r="F76" i="1"/>
  <c r="F27" i="1"/>
  <c r="D12" i="1"/>
  <c r="D56" i="1"/>
  <c r="D23" i="1"/>
  <c r="D39" i="1"/>
  <c r="E48" i="1"/>
  <c r="G51" i="1"/>
  <c r="E56" i="1"/>
  <c r="F61" i="1"/>
  <c r="D67" i="1"/>
  <c r="E72" i="1"/>
  <c r="F77" i="1"/>
  <c r="E70" i="1"/>
  <c r="D32" i="1"/>
  <c r="F21" i="1"/>
  <c r="E76" i="1"/>
  <c r="D38" i="1"/>
  <c r="D33" i="1"/>
  <c r="D77" i="1"/>
  <c r="F22" i="1"/>
  <c r="F33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D37" i="1"/>
  <c r="F10" i="1"/>
  <c r="F54" i="1"/>
  <c r="H50" i="1"/>
  <c r="E27" i="1"/>
  <c r="E71" i="1"/>
  <c r="D17" i="1"/>
  <c r="E38" i="1"/>
  <c r="F6" i="1"/>
  <c r="D48" i="1"/>
  <c r="D7" i="1"/>
  <c r="E18" i="1"/>
  <c r="F23" i="1"/>
  <c r="D29" i="1"/>
  <c r="E34" i="1"/>
  <c r="F39" i="1"/>
  <c r="G48" i="1"/>
  <c r="D52" i="1"/>
  <c r="D57" i="1"/>
  <c r="E62" i="1"/>
  <c r="F67" i="1"/>
  <c r="D73" i="1"/>
  <c r="E78" i="1"/>
  <c r="F50" i="1"/>
  <c r="E21" i="1"/>
  <c r="D76" i="1"/>
  <c r="C6" i="1"/>
  <c r="E32" i="1"/>
  <c r="E11" i="1"/>
  <c r="D66" i="1"/>
  <c r="E22" i="1"/>
  <c r="F47" i="1"/>
  <c r="F66" i="1"/>
  <c r="D13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26" i="1"/>
  <c r="C5" i="1"/>
  <c r="D60" i="1"/>
  <c r="D47" i="1"/>
  <c r="F16" i="1"/>
  <c r="F60" i="1"/>
  <c r="F55" i="1"/>
  <c r="F38" i="1"/>
  <c r="F17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D21" i="1"/>
  <c r="F75" i="1"/>
  <c r="F26" i="1"/>
  <c r="D11" i="1"/>
  <c r="D55" i="1"/>
  <c r="D51" i="1"/>
  <c r="E66" i="1"/>
  <c r="E33" i="1"/>
  <c r="E12" i="1"/>
  <c r="F7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10" i="1"/>
  <c r="E46" i="1"/>
  <c r="F46" i="1"/>
  <c r="D71" i="1"/>
  <c r="E47" i="1"/>
  <c r="E6" i="1"/>
  <c r="D61" i="1"/>
  <c r="E17" i="1"/>
  <c r="E61" i="1"/>
  <c r="E2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65" i="1"/>
  <c r="E65" i="1"/>
  <c r="F37" i="1"/>
  <c r="D6" i="1"/>
  <c r="E55" i="1"/>
  <c r="F71" i="1"/>
  <c r="D28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C10" i="1"/>
  <c r="F15" i="1"/>
  <c r="E54" i="1"/>
  <c r="D16" i="1"/>
  <c r="G50" i="1"/>
  <c r="E16" i="1"/>
  <c r="E6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<sst xmlns="http://schemas.openxmlformats.org/spreadsheetml/2006/main" count="16" uniqueCount="14">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</sst>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96750001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Bayer_Leverkusen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126300000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M_Sissoko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-8000000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M_Almiron</v>
      </c>
      <c r="E7" s="26" t="str">
        <f>IF(ISERROR(VLOOKUP(CONCATENATE($O$3,$A8),[2]DATA!$B$1:$G$2000,4,0)),"",VLOOKUP(CONCATENATE($O$3,$A8),[2]DATA!$B$1:$G$2000,4,0))</f>
        <v>Celtic</v>
      </c>
      <c r="F7" s="18">
        <f>IF(ISERROR(VLOOKUP(CONCATENATE($O$3,$A8),[2]DATA!$B$1:$G$2000,6,0)),"",VLOOKUP(CONCATENATE($O$3,$A8),[2]DATA!$B$1:$G$2000,6,0)/-1)</f>
        <v>-60000000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A_Telles</v>
      </c>
      <c r="E8" s="26" t="str">
        <f>IF(ISERROR(VLOOKUP(CONCATENATE($O$3,$A9),[2]DATA!$B$1:$G$2000,4,0)),"",VLOOKUP(CONCATENATE($O$3,$A9),[2]DATA!$B$1:$G$2000,4,0))</f>
        <v>Sporting_Lisbon</v>
      </c>
      <c r="F8" s="18">
        <f>IF(ISERROR(VLOOKUP(CONCATENATE($O$3,$A9),[2]DATA!$B$1:$G$2000,6,0)),"",VLOOKUP(CONCATENATE($O$3,$A9),[2]DATA!$B$1:$G$2000,6,0)/-1)</f>
        <v>-85000000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H_Lozano</v>
      </c>
      <c r="E9" s="26" t="str">
        <f>IF(ISERROR(VLOOKUP(CONCATENATE($O$3,$A10),[2]DATA!$B$1:$G$2000,4,0)),"",VLOOKUP(CONCATENATE($O$3,$A10),[2]DATA!$B$1:$G$2000,4,0))</f>
        <v>Tottenham_Hotspur</v>
      </c>
      <c r="F9" s="18">
        <f>IF(ISERROR(VLOOKUP(CONCATENATE($O$3,$A10),[2]DATA!$B$1:$G$2000,6,0)),"",VLOOKUP(CONCATENATE($O$3,$A10),[2]DATA!$B$1:$G$2000,6,0)/-1)</f>
        <v>-80000000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86200000</v>
      </c>
      <c r="D10" s="26" t="str">
        <f>IF(ISERROR(VLOOKUP(CONCATENATE($O$3,$A11),[2]DATA!$B$1:$G$2000,3,0)),"",VLOOKUP(CONCATENATE($O$3,$A11),[2]DATA!$B$1:$G$2000,3,0))</f>
        <v>J_Bijlow</v>
      </c>
      <c r="E10" s="26" t="str">
        <f>IF(ISERROR(VLOOKUP(CONCATENATE($O$3,$A11),[2]DATA!$B$1:$G$2000,4,0)),"",VLOOKUP(CONCATENATE($O$3,$A11),[2]DATA!$B$1:$G$2000,4,0))</f>
        <v>Non_FFO</v>
      </c>
      <c r="F10" s="18">
        <f>IF(ISERROR(VLOOKUP(CONCATENATE($O$3,$A11),[2]DATA!$B$1:$G$2000,6,0)),"",VLOOKUP(CONCATENATE($O$3,$A11),[2]DATA!$B$1:$G$2000,6,0)/-1)</f>
        <v>-74999999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-38750000</v>
      </c>
      <c r="D11" s="26" t="str">
        <f>IF(ISERROR(VLOOKUP(CONCATENATE($O$3,$A12),[2]DATA!$B$1:$G$2000,3,0)),"",VLOOKUP(CONCATENATE($O$3,$A12),[2]DATA!$B$1:$G$2000,3,0))</f>
        <v>E_Horvath</v>
      </c>
      <c r="E11" s="26" t="str">
        <f>IF(ISERROR(VLOOKUP(CONCATENATE($O$3,$A12),[2]DATA!$B$1:$G$2000,4,0)),"",VLOOKUP(CONCATENATE($O$3,$A12),[2]DATA!$B$1:$G$2000,4,0))</f>
        <v>Luton_Town</v>
      </c>
      <c r="F11" s="18">
        <f>IF(ISERROR(VLOOKUP(CONCATENATE($O$3,$A12),[2]DATA!$B$1:$G$2000,6,0)),"",VLOOKUP(CONCATENATE($O$3,$A12),[2]DATA!$B$1:$G$2000,6,0)/-1)</f>
        <v>-10000000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-76999999</v>
      </c>
      <c r="D12" s="26" t="str">
        <f>IF(ISERROR(VLOOKUP(CONCATENATE($O$3,$A13),[2]DATA!$B$1:$G$2000,3,0)),"",VLOOKUP(CONCATENATE($O$3,$A13),[2]DATA!$B$1:$G$2000,3,0))</f>
        <v>L_Griffiths</v>
      </c>
      <c r="E12" s="26" t="str">
        <f>IF(ISERROR(VLOOKUP(CONCATENATE($O$3,$A13),[2]DATA!$B$1:$G$2000,4,0)),"",VLOOKUP(CONCATENATE($O$3,$A13),[2]DATA!$B$1:$G$2000,4,0))</f>
        <v>Atalanta</v>
      </c>
      <c r="F12" s="18">
        <f>IF(ISERROR(VLOOKUP(CONCATENATE($O$3,$A13),[2]DATA!$B$1:$G$2000,6,0)),"",VLOOKUP(CONCATENATE($O$3,$A13),[2]DATA!$B$1:$G$2000,6,0)/-1)</f>
        <v>-6000000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M_Busi</v>
      </c>
      <c r="E13" s="26" t="str">
        <f>IF(ISERROR(VLOOKUP(CONCATENATE($O$3,$A14),[2]DATA!$B$1:$G$2000,4,0)),"",VLOOKUP(CONCATENATE($O$3,$A14),[2]DATA!$B$1:$G$2000,4,0))</f>
        <v>Celtic</v>
      </c>
      <c r="F13" s="18">
        <f>IF(ISERROR(VLOOKUP(CONCATENATE($O$3,$A14),[2]DATA!$B$1:$G$2000,6,0)),"",VLOOKUP(CONCATENATE($O$3,$A14),[2]DATA!$B$1:$G$2000,6,0)/-1)</f>
        <v>-6500000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J_Omlin</v>
      </c>
      <c r="E14" s="26" t="str">
        <f>IF(ISERROR(VLOOKUP(CONCATENATE($O$3,$A15),[2]DATA!$B$1:$G$2000,4,0)),"",VLOOKUP(CONCATENATE($O$3,$A15),[2]DATA!$B$1:$G$2000,4,0))</f>
        <v>Roma</v>
      </c>
      <c r="F14" s="18">
        <f>IF(ISERROR(VLOOKUP(CONCATENATE($O$3,$A15),[2]DATA!$B$1:$G$2000,6,0)),"",VLOOKUP(CONCATENATE($O$3,$A15),[2]DATA!$B$1:$G$2000,6,0)/-1)</f>
        <v>-15000000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T_Lemar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C_ODowda</v>
      </c>
      <c r="E46" s="18" t="str">
        <f>IF(ISERROR(VLOOKUP(CONCATENATE($O$3,$A8),[2]DATA!$A$1:$G$20000,6,0)),"",VLOOKUP(CONCATENATE($O$3,$A8),[2]DATA!$A$1:$G$2000,6,0))</f>
        <v>Celtic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A_Herrera</v>
      </c>
      <c r="E47" s="18" t="str">
        <f>IF(ISERROR(VLOOKUP(CONCATENATE($O$3,$A9),[2]DATA!$A$1:$G$20000,6,0)),"",VLOOKUP(CONCATENATE($O$3,$A9),[2]DATA!$A$1:$G$2000,6,0))</f>
        <v>Valencia</v>
      </c>
      <c r="F47" s="18">
        <f>IF(ISERROR(VLOOKUP(CONCATENATE($O$3,$A9),[2]DATA!$A$1:$G$20000,7,0)),"",VLOOKUP(CONCATENATE($O$3,$A9),[2]DATA!$A$1:$G$2000,7,0))</f>
        <v>80000000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Rui_Silva</v>
      </c>
      <c r="E48" s="18" t="str">
        <f>IF(ISERROR(VLOOKUP(CONCATENATE($O$3,$A10),[2]DATA!$A$1:$G$20000,6,0)),"",VLOOKUP(CONCATENATE($O$3,$A10),[2]DATA!$A$1:$G$2000,6,0))</f>
        <v>Luton_Town</v>
      </c>
      <c r="F48" s="18">
        <f>IF(ISERROR(VLOOKUP(CONCATENATE($O$3,$A10),[2]DATA!$A$1:$G$20000,7,0)),"",VLOOKUP(CONCATENATE($O$3,$A10),[2]DATA!$A$1:$G$2000,7,0))</f>
        <v>32500000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L_Unnerstall</v>
      </c>
      <c r="E49" s="18" t="str">
        <f>IF(ISERROR(VLOOKUP(CONCATENATE($O$3,$A11),[2]DATA!$A$1:$G$20000,6,0)),"",VLOOKUP(CONCATENATE($O$3,$A11),[2]DATA!$A$1:$G$2000,6,0))</f>
        <v>Ajax</v>
      </c>
      <c r="F49" s="18">
        <f>IF(ISERROR(VLOOKUP(CONCATENATE($O$3,$A11),[2]DATA!$A$1:$G$20000,7,0)),"",VLOOKUP(CONCATENATE($O$3,$A11),[2]DATA!$A$1:$G$2000,7,0))</f>
        <v>4000000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F_Midtsjo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8000000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E_Horvath</v>
      </c>
      <c r="E51" s="18" t="str">
        <f>IF(ISERROR(VLOOKUP(CONCATENATE($O$3,$A13),[2]DATA!$A$1:$G$20000,6,0)),"",VLOOKUP(CONCATENATE($O$3,$A13),[2]DATA!$A$1:$G$2000,6,0))</f>
        <v>Roma</v>
      </c>
      <c r="F51" s="18">
        <f>IF(ISERROR(VLOOKUP(CONCATENATE($O$3,$A13),[2]DATA!$A$1:$G$20000,7,0)),"",VLOOKUP(CONCATENATE($O$3,$A13),[2]DATA!$A$1:$G$2000,7,0))</f>
        <v>26000000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M_Trotta</v>
      </c>
      <c r="E52" s="18" t="str">
        <f>IF(ISERROR(VLOOKUP(CONCATENATE($O$3,$A14),[2]DATA!$A$1:$G$20000,6,0)),"",VLOOKUP(CONCATENATE($O$3,$A14),[2]DATA!$A$1:$G$2000,6,0))</f>
        <v>Roma</v>
      </c>
      <c r="F52" s="18">
        <f>IF(ISERROR(VLOOKUP(CONCATENATE($O$3,$A14),[2]DATA!$A$1:$G$20000,7,0)),"",VLOOKUP(CONCATENATE($O$3,$A14),[2]DATA!$A$1:$G$2000,7,0))</f>
        <v>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M_Sissoko</v>
      </c>
      <c r="E53" s="18" t="str">
        <f>IF(ISERROR(VLOOKUP(CONCATENATE($O$3,$A15),[2]DATA!$A$1:$G$20000,6,0)),"",VLOOKUP(CONCATENATE($O$3,$A15),[2]DATA!$A$1:$G$2000,6,0))</f>
        <v>Burnley</v>
      </c>
      <c r="F53" s="18">
        <f>IF(ISERROR(VLOOKUP(CONCATENATE($O$3,$A15),[2]DATA!$A$1:$G$20000,7,0)),"",VLOOKUP(CONCATENATE($O$3,$A15),[2]DATA!$A$1:$G$2000,7,0))</f>
        <v>8000000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39" divId="byl_239" sourceType="range" sourceRef="B1:F79" destinationFile="C:\Users\jbank\Desktop\FFO-2Stuff\Finances\efl\by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2023-10-26T19:29:46Z</dcterms:modified>
</cp:coreProperties>
</file>