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35F80C26-2EC8-4529-9887-F5BD3B89162B}" xr6:coauthVersionLast="47" xr6:coauthVersionMax="47" xr10:uidLastSave="{00000000-0000-0000-0000-000000000000}"/>
  <bookViews>
    <workbookView xWindow="2805" yWindow="28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21" i="1" l="1"/>
  <c r="E65" i="1"/>
  <c r="E16" i="1"/>
  <c r="D77" i="1"/>
  <c r="F75" i="1"/>
  <c r="D32" i="1"/>
  <c r="D11" i="1"/>
  <c r="E32" i="1"/>
  <c r="F16" i="1"/>
  <c r="D51" i="1"/>
  <c r="F47" i="1"/>
  <c r="F71" i="1"/>
  <c r="D12" i="1"/>
  <c r="E17" i="1"/>
  <c r="F22" i="1"/>
  <c r="D28" i="1"/>
  <c r="E33" i="1"/>
  <c r="F38" i="1"/>
  <c r="D48" i="1"/>
  <c r="F51" i="1"/>
  <c r="D56" i="1"/>
  <c r="E61" i="1"/>
  <c r="F66" i="1"/>
  <c r="D72" i="1"/>
  <c r="E77" i="1"/>
  <c r="F50" i="1"/>
  <c r="G50" i="1"/>
  <c r="D47" i="1"/>
  <c r="E27" i="1"/>
  <c r="D66" i="1"/>
  <c r="E38" i="1"/>
  <c r="E66" i="1"/>
  <c r="F6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F59" i="1"/>
  <c r="F10" i="1"/>
  <c r="C6" i="1"/>
  <c r="E76" i="1"/>
  <c r="D61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10" i="1"/>
  <c r="E26" i="1"/>
  <c r="F70" i="1"/>
  <c r="D27" i="1"/>
  <c r="F76" i="1"/>
  <c r="F11" i="1"/>
  <c r="F7" i="1"/>
  <c r="E18" i="1"/>
  <c r="F23" i="1"/>
  <c r="D29" i="1"/>
  <c r="E34" i="1"/>
  <c r="F39" i="1"/>
  <c r="G48" i="1"/>
  <c r="D52" i="1"/>
  <c r="D57" i="1"/>
  <c r="E62" i="1"/>
  <c r="F67" i="1"/>
  <c r="D73" i="1"/>
  <c r="E78" i="1"/>
  <c r="D76" i="1"/>
  <c r="F37" i="1"/>
  <c r="E47" i="1"/>
  <c r="E22" i="1"/>
  <c r="E13" i="1"/>
  <c r="D24" i="1"/>
  <c r="E29" i="1"/>
  <c r="F34" i="1"/>
  <c r="D40" i="1"/>
  <c r="D49" i="1"/>
  <c r="E52" i="1"/>
  <c r="E57" i="1"/>
  <c r="F62" i="1"/>
  <c r="D68" i="1"/>
  <c r="E73" i="1"/>
  <c r="F78" i="1"/>
  <c r="D37" i="1"/>
  <c r="D16" i="1"/>
  <c r="D60" i="1"/>
  <c r="F21" i="1"/>
  <c r="E11" i="1"/>
  <c r="E55" i="1"/>
  <c r="F27" i="1"/>
  <c r="F1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46" i="1"/>
  <c r="F46" i="1"/>
  <c r="D55" i="1"/>
  <c r="F32" i="1"/>
  <c r="D33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54" i="1"/>
  <c r="E21" i="1"/>
  <c r="D71" i="1"/>
  <c r="D22" i="1"/>
  <c r="F55" i="1"/>
  <c r="D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70" i="1"/>
  <c r="F26" i="1"/>
  <c r="F65" i="1"/>
  <c r="D38" i="1"/>
  <c r="E51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31" i="1"/>
  <c r="C5" i="1"/>
  <c r="F54" i="1"/>
  <c r="H50" i="1"/>
  <c r="D6" i="1"/>
  <c r="E71" i="1"/>
  <c r="E6" i="1"/>
  <c r="D13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15" i="1"/>
  <c r="D65" i="1"/>
  <c r="E37" i="1"/>
  <c r="E60" i="1"/>
  <c r="F60" i="1"/>
  <c r="D17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<sst xmlns="http://schemas.openxmlformats.org/spreadsheetml/2006/main" count="16" uniqueCount="14">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</sst>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14" sqref="L1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27740000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Bayern_Munich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145240000</v>
      </c>
      <c r="D5" s="18" t="s">
        <v>0</v>
      </c>
      <c r="E5" s="18"/>
      <c r="F5" s="18">
        <v>-8000000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M_ter_Stegen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M_Vejinovic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V_Osimhen</v>
      </c>
      <c r="E8" s="26" t="str">
        <f>IF(ISERROR(VLOOKUP(CONCATENATE($O$3,$A9),[2]DATA!$B$1:$G$2000,4,0)),"",VLOOKUP(CONCATENATE($O$3,$A9),[2]DATA!$B$1:$G$2000,4,0))</f>
        <v>Lyon</v>
      </c>
      <c r="F8" s="18">
        <f>IF(ISERROR(VLOOKUP(CONCATENATE($O$3,$A9),[2]DATA!$B$1:$G$2000,6,0)),"",VLOOKUP(CONCATENATE($O$3,$A9),[2]DATA!$B$1:$G$2000,6,0)/-1)</f>
        <v>-140000000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J_Musiala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-245000000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90200000</v>
      </c>
      <c r="D10" s="26" t="str">
        <f>IF(ISERROR(VLOOKUP(CONCATENATE($O$3,$A11),[2]DATA!$B$1:$G$2000,3,0)),"",VLOOKUP(CONCATENATE($O$3,$A11),[2]DATA!$B$1:$G$2000,3,0))</f>
        <v>K_Coman</v>
      </c>
      <c r="E10" s="26" t="str">
        <f>IF(ISERROR(VLOOKUP(CONCATENATE($O$3,$A11),[2]DATA!$B$1:$G$2000,4,0)),"",VLOOKUP(CONCATENATE($O$3,$A11),[2]DATA!$B$1:$G$2000,4,0))</f>
        <v>Roma</v>
      </c>
      <c r="F10" s="18">
        <f>IF(ISERROR(VLOOKUP(CONCATENATE($O$3,$A11),[2]DATA!$B$1:$G$2000,6,0)),"",VLOOKUP(CONCATENATE($O$3,$A11),[2]DATA!$B$1:$G$2000,6,0)/-1)</f>
        <v>-300000000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-45100000</v>
      </c>
      <c r="D11" s="26" t="str">
        <f>IF(ISERROR(VLOOKUP(CONCATENATE($O$3,$A12),[2]DATA!$B$1:$G$2000,3,0)),"",VLOOKUP(CONCATENATE($O$3,$A12),[2]DATA!$B$1:$G$2000,3,0))</f>
        <v>E_Hazard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-100000000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-162600000</v>
      </c>
      <c r="D12" s="26" t="str">
        <f>IF(ISERROR(VLOOKUP(CONCATENATE($O$3,$A13),[2]DATA!$B$1:$G$2000,3,0)),"",VLOOKUP(CONCATENATE($O$3,$A13),[2]DATA!$B$1:$G$2000,3,0))</f>
        <v>R_Tafazolli</v>
      </c>
      <c r="E12" s="26" t="str">
        <f>IF(ISERROR(VLOOKUP(CONCATENATE($O$3,$A13),[2]DATA!$B$1:$G$2000,4,0)),"",VLOOKUP(CONCATENATE($O$3,$A13),[2]DATA!$B$1:$G$2000,4,0))</f>
        <v>Stoke_City</v>
      </c>
      <c r="F12" s="18">
        <f>IF(ISERROR(VLOOKUP(CONCATENATE($O$3,$A13),[2]DATA!$B$1:$G$2000,6,0)),"",VLOOKUP(CONCATENATE($O$3,$A13),[2]DATA!$B$1:$G$2000,6,0)/-1)</f>
        <v>-5000000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Gerson</v>
      </c>
      <c r="E13" s="26" t="str">
        <f>IF(ISERROR(VLOOKUP(CONCATENATE($O$3,$A14),[2]DATA!$B$1:$G$2000,4,0)),"",VLOOKUP(CONCATENATE($O$3,$A14),[2]DATA!$B$1:$G$2000,4,0))</f>
        <v>Barnsley</v>
      </c>
      <c r="F13" s="18">
        <f>IF(ISERROR(VLOOKUP(CONCATENATE($O$3,$A14),[2]DATA!$B$1:$G$2000,6,0)),"",VLOOKUP(CONCATENATE($O$3,$A14),[2]DATA!$B$1:$G$2000,6,0)/-1)</f>
        <v>-18500000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X_Simons</v>
      </c>
      <c r="E14" s="26" t="str">
        <f>IF(ISERROR(VLOOKUP(CONCATENATE($O$3,$A15),[2]DATA!$B$1:$G$2000,4,0)),"",VLOOKUP(CONCATENATE($O$3,$A15),[2]DATA!$B$1:$G$2000,4,0))</f>
        <v>Non_FFO</v>
      </c>
      <c r="F14" s="18">
        <f>IF(ISERROR(VLOOKUP(CONCATENATE($O$3,$A15),[2]DATA!$B$1:$G$2000,6,0)),"",VLOOKUP(CONCATENATE($O$3,$A15),[2]DATA!$B$1:$G$2000,6,0)/-1)</f>
        <v>-250000000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I_Martinez</v>
      </c>
      <c r="E15" s="26" t="str">
        <f>IF(ISERROR(VLOOKUP(CONCATENATE($O$3,$A16),[2]DATA!$B$1:$G$2000,4,0)),"",VLOOKUP(CONCATENATE($O$3,$A16),[2]DATA!$B$1:$G$2000,4,0))</f>
        <v>Roma</v>
      </c>
      <c r="F15" s="18">
        <f>IF(ISERROR(VLOOKUP(CONCATENATE($O$3,$A16),[2]DATA!$B$1:$G$2000,6,0)),"",VLOOKUP(CONCATENATE($O$3,$A16),[2]DATA!$B$1:$G$2000,6,0)/-1)</f>
        <v>-45000000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M_Maignan</v>
      </c>
      <c r="E16" s="26" t="str">
        <f>IF(ISERROR(VLOOKUP(CONCATENATE($O$3,$A17),[2]DATA!$B$1:$G$2000,4,0)),"",VLOOKUP(CONCATENATE($O$3,$A17),[2]DATA!$B$1:$G$2000,4,0))</f>
        <v>AC_Milan</v>
      </c>
      <c r="F16" s="18">
        <f>IF(ISERROR(VLOOKUP(CONCATENATE($O$3,$A17),[2]DATA!$B$1:$G$2000,6,0)),"",VLOOKUP(CONCATENATE($O$3,$A17),[2]DATA!$B$1:$G$2000,6,0)/-1)</f>
        <v>-45000000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J_Timber</v>
      </c>
      <c r="E17" s="26" t="str">
        <f>IF(ISERROR(VLOOKUP(CONCATENATE($O$3,$A18),[2]DATA!$B$1:$G$2000,4,0)),"",VLOOKUP(CONCATENATE($O$3,$A18),[2]DATA!$B$1:$G$2000,4,0))</f>
        <v>Manchester_United</v>
      </c>
      <c r="F17" s="18">
        <f>IF(ISERROR(VLOOKUP(CONCATENATE($O$3,$A18),[2]DATA!$B$1:$G$2000,6,0)),"",VLOOKUP(CONCATENATE($O$3,$A18),[2]DATA!$B$1:$G$2000,6,0)/-1)</f>
        <v>-200000000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M_Brozovic</v>
      </c>
      <c r="E18" s="26" t="str">
        <f>IF(ISERROR(VLOOKUP(CONCATENATE($O$3,$A19),[2]DATA!$B$1:$G$2000,4,0)),"",VLOOKUP(CONCATENATE($O$3,$A19),[2]DATA!$B$1:$G$2000,4,0))</f>
        <v>Brighton</v>
      </c>
      <c r="F18" s="18">
        <f>IF(ISERROR(VLOOKUP(CONCATENATE($O$3,$A19),[2]DATA!$B$1:$G$2000,6,0)),"",VLOOKUP(CONCATENATE($O$3,$A19),[2]DATA!$B$1:$G$2000,6,0)/-1)</f>
        <v>-60000000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I_Rakitic</v>
      </c>
      <c r="E45" s="18" t="str">
        <f>IF(ISERROR(VLOOKUP(CONCATENATE($O$3,$A7),[2]DATA!$A$1:$G$20000,6,0)),"",VLOOKUP(CONCATENATE($O$3,$A7),[2]DATA!$A$1:$G$2000,6,0))</f>
        <v>Barcelona</v>
      </c>
      <c r="F45" s="18">
        <f>IF(ISERROR(VLOOKUP(CONCATENATE($O$3,$A7),[2]DATA!$A$1:$G$20000,7,0)),"",VLOOKUP(CONCATENATE($O$3,$A7),[2]DATA!$A$1:$G$2000,7,0))</f>
        <v>26000000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G_Mamardvili</v>
      </c>
      <c r="E46" s="18" t="str">
        <f>IF(ISERROR(VLOOKUP(CONCATENATE($O$3,$A8),[2]DATA!$A$1:$G$20000,6,0)),"",VLOOKUP(CONCATENATE($O$3,$A8),[2]DATA!$A$1:$G$2000,6,0))</f>
        <v>Inter_Milan</v>
      </c>
      <c r="F46" s="18">
        <f>IF(ISERROR(VLOOKUP(CONCATENATE($O$3,$A8),[2]DATA!$A$1:$G$20000,7,0)),"",VLOOKUP(CONCATENATE($O$3,$A8),[2]DATA!$A$1:$G$2000,7,0))</f>
        <v>62000000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R_Mahrez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256000000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T_Werner</v>
      </c>
      <c r="E48" s="18" t="str">
        <f>IF(ISERROR(VLOOKUP(CONCATENATE($O$3,$A10),[2]DATA!$A$1:$G$20000,6,0)),"",VLOOKUP(CONCATENATE($O$3,$A10),[2]DATA!$A$1:$G$2000,6,0))</f>
        <v>Lyon</v>
      </c>
      <c r="F48" s="18">
        <f>IF(ISERROR(VLOOKUP(CONCATENATE($O$3,$A10),[2]DATA!$A$1:$G$20000,7,0)),"",VLOOKUP(CONCATENATE($O$3,$A10),[2]DATA!$A$1:$G$2000,7,0))</f>
        <v>110000000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K_Havertz</v>
      </c>
      <c r="E49" s="18" t="str">
        <f>IF(ISERROR(VLOOKUP(CONCATENATE($O$3,$A11),[2]DATA!$A$1:$G$20000,6,0)),"",VLOOKUP(CONCATENATE($O$3,$A11),[2]DATA!$A$1:$G$2000,6,0))</f>
        <v>Leeds_United</v>
      </c>
      <c r="F49" s="18">
        <f>IF(ISERROR(VLOOKUP(CONCATENATE($O$3,$A11),[2]DATA!$A$1:$G$20000,7,0)),"",VLOOKUP(CONCATENATE($O$3,$A11),[2]DATA!$A$1:$G$2000,7,0))</f>
        <v>225000000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M_Klich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19000000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K_Coman</v>
      </c>
      <c r="E51" s="18" t="str">
        <f>IF(ISERROR(VLOOKUP(CONCATENATE($O$3,$A13),[2]DATA!$A$1:$G$20000,6,0)),"",VLOOKUP(CONCATENATE($O$3,$A13),[2]DATA!$A$1:$G$2000,6,0))</f>
        <v>Celtic</v>
      </c>
      <c r="F51" s="18">
        <f>IF(ISERROR(VLOOKUP(CONCATENATE($O$3,$A13),[2]DATA!$A$1:$G$20000,7,0)),"",VLOOKUP(CONCATENATE($O$3,$A13),[2]DATA!$A$1:$G$2000,7,0))</f>
        <v>300000000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N_Kebano</v>
      </c>
      <c r="E52" s="18" t="str">
        <f>IF(ISERROR(VLOOKUP(CONCATENATE($O$3,$A14),[2]DATA!$A$1:$G$20000,6,0)),"",VLOOKUP(CONCATENATE($O$3,$A14),[2]DATA!$A$1:$G$2000,6,0))</f>
        <v>Manchester_United</v>
      </c>
      <c r="F52" s="18">
        <f>IF(ISERROR(VLOOKUP(CONCATENATE($O$3,$A14),[2]DATA!$A$1:$G$20000,7,0)),"",VLOOKUP(CONCATENATE($O$3,$A14),[2]DATA!$A$1:$G$2000,7,0))</f>
        <v>16500000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Raul_Albiol</v>
      </c>
      <c r="E53" s="18" t="str">
        <f>IF(ISERROR(VLOOKUP(CONCATENATE($O$3,$A15),[2]DATA!$A$1:$G$20000,6,0)),"",VLOOKUP(CONCATENATE($O$3,$A15),[2]DATA!$A$1:$G$2000,6,0))</f>
        <v>Stoke_City</v>
      </c>
      <c r="F53" s="18">
        <f>IF(ISERROR(VLOOKUP(CONCATENATE($O$3,$A15),[2]DATA!$A$1:$G$20000,7,0)),"",VLOOKUP(CONCATENATE($O$3,$A15),[2]DATA!$A$1:$G$2000,7,0))</f>
        <v>35000000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Z_Flemming</v>
      </c>
      <c r="E54" s="18" t="str">
        <f>IF(ISERROR(VLOOKUP(CONCATENATE($O$3,$A16),[2]DATA!$A$1:$G$20000,6,0)),"",VLOOKUP(CONCATENATE($O$3,$A16),[2]DATA!$A$1:$G$2000,6,0))</f>
        <v>Free_List</v>
      </c>
      <c r="F54" s="18">
        <f>IF(ISERROR(VLOOKUP(CONCATENATE($O$3,$A16),[2]DATA!$A$1:$G$20000,7,0)),"",VLOOKUP(CONCATENATE($O$3,$A16),[2]DATA!$A$1:$G$2000,7,0))</f>
        <v>8400000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E_Hazard</v>
      </c>
      <c r="E55" s="18" t="str">
        <f>IF(ISERROR(VLOOKUP(CONCATENATE($O$3,$A17),[2]DATA!$A$1:$G$20000,6,0)),"",VLOOKUP(CONCATENATE($O$3,$A17),[2]DATA!$A$1:$G$2000,6,0))</f>
        <v>PSV</v>
      </c>
      <c r="F55" s="18">
        <f>IF(ISERROR(VLOOKUP(CONCATENATE($O$3,$A17),[2]DATA!$A$1:$G$20000,7,0)),"",VLOOKUP(CONCATENATE($O$3,$A17),[2]DATA!$A$1:$G$2000,7,0))</f>
        <v>77000000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M_ter_Stegen</v>
      </c>
      <c r="E56" s="18" t="str">
        <f>IF(ISERROR(VLOOKUP(CONCATENATE($O$3,$A18),[2]DATA!$A$1:$G$20000,6,0)),"",VLOOKUP(CONCATENATE($O$3,$A18),[2]DATA!$A$1:$G$2000,6,0))</f>
        <v>AC_Milan</v>
      </c>
      <c r="F56" s="18">
        <f>IF(ISERROR(VLOOKUP(CONCATENATE($O$3,$A18),[2]DATA!$A$1:$G$20000,7,0)),"",VLOOKUP(CONCATENATE($O$3,$A18),[2]DATA!$A$1:$G$2000,7,0))</f>
        <v>30000000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R_Gravenberch</v>
      </c>
      <c r="E57" s="18" t="str">
        <f>IF(ISERROR(VLOOKUP(CONCATENATE($O$3,$A19),[2]DATA!$A$1:$G$20000,6,0)),"",VLOOKUP(CONCATENATE($O$3,$A19),[2]DATA!$A$1:$G$2000,6,0))</f>
        <v>Manchester_United</v>
      </c>
      <c r="F57" s="18">
        <f>IF(ISERROR(VLOOKUP(CONCATENATE($O$3,$A19),[2]DATA!$A$1:$G$20000,7,0)),"",VLOOKUP(CONCATENATE($O$3,$A19),[2]DATA!$A$1:$G$2000,7,0))</f>
        <v>140000000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Desktop\FFO-2Stuff\Finances\efl\by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2023-10-26T19:29:45Z</dcterms:modified>
</cp:coreProperties>
</file>