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299760FA-8EA4-4278-873E-F3D102402E69}" xr6:coauthVersionLast="47" xr6:coauthVersionMax="47" xr10:uidLastSave="{00000000-0000-0000-0000-000000000000}"/>
  <bookViews>
    <workbookView xWindow="390" yWindow="39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32" i="1" l="1"/>
  <c r="E54" i="1"/>
  <c r="D37" i="1"/>
  <c r="F10" i="1"/>
  <c r="F54" i="1"/>
  <c r="C6" i="1"/>
  <c r="D47" i="1"/>
  <c r="E27" i="1"/>
  <c r="F12" i="1"/>
  <c r="E70" i="1"/>
  <c r="E21" i="1"/>
  <c r="D11" i="1"/>
  <c r="E76" i="1"/>
  <c r="E47" i="1"/>
  <c r="E38" i="1"/>
  <c r="D29" i="1"/>
  <c r="F26" i="1"/>
  <c r="D76" i="1"/>
  <c r="E32" i="1"/>
  <c r="F16" i="1"/>
  <c r="F76" i="1"/>
  <c r="F27" i="1"/>
  <c r="E66" i="1"/>
  <c r="F38" i="1"/>
  <c r="F66" i="1"/>
  <c r="E48" i="1"/>
  <c r="F77" i="1"/>
  <c r="H51" i="1"/>
  <c r="F78" i="1"/>
  <c r="F15" i="1"/>
  <c r="F50" i="1"/>
  <c r="F70" i="1"/>
  <c r="E16" i="1"/>
  <c r="F37" i="1"/>
  <c r="E11" i="1"/>
  <c r="F60" i="1"/>
  <c r="F11" i="1"/>
  <c r="F55" i="1"/>
  <c r="D12" i="1"/>
  <c r="E61" i="1"/>
  <c r="D23" i="1"/>
  <c r="G51" i="1"/>
  <c r="D18" i="1"/>
  <c r="D62" i="1"/>
  <c r="F39" i="1"/>
  <c r="D73" i="1"/>
  <c r="F18" i="1"/>
  <c r="D49" i="1"/>
  <c r="B79" i="1"/>
  <c r="E46" i="1"/>
  <c r="F75" i="1"/>
  <c r="E37" i="1"/>
  <c r="F65" i="1"/>
  <c r="D6" i="1"/>
  <c r="D51" i="1"/>
  <c r="E51" i="1"/>
  <c r="E17" i="1"/>
  <c r="D72" i="1"/>
  <c r="E28" i="1"/>
  <c r="F61" i="1"/>
  <c r="D34" i="1"/>
  <c r="F72" i="1"/>
  <c r="F23" i="1"/>
  <c r="D57" i="1"/>
  <c r="D24" i="1"/>
  <c r="E52" i="1"/>
  <c r="E73" i="1"/>
  <c r="F13" i="1"/>
  <c r="E24" i="1"/>
  <c r="E49" i="1"/>
  <c r="D63" i="1"/>
  <c r="F8" i="1"/>
  <c r="D30" i="1"/>
  <c r="F49" i="1"/>
  <c r="H52" i="1"/>
  <c r="D58" i="1"/>
  <c r="E63" i="1"/>
  <c r="F68" i="1"/>
  <c r="D74" i="1"/>
  <c r="D79" i="1"/>
  <c r="D21" i="1"/>
  <c r="D65" i="1"/>
  <c r="E65" i="1"/>
  <c r="D27" i="1"/>
  <c r="H50" i="1"/>
  <c r="F32" i="1"/>
  <c r="D66" i="1"/>
  <c r="D33" i="1"/>
  <c r="D77" i="1"/>
  <c r="D28" i="1"/>
  <c r="F51" i="1"/>
  <c r="E12" i="1"/>
  <c r="E72" i="1"/>
  <c r="F28" i="1"/>
  <c r="D78" i="1"/>
  <c r="E18" i="1"/>
  <c r="E62" i="1"/>
  <c r="D8" i="1"/>
  <c r="F34" i="1"/>
  <c r="F62" i="1"/>
  <c r="E8" i="1"/>
  <c r="F29" i="1"/>
  <c r="E40" i="1"/>
  <c r="F57" i="1"/>
  <c r="F73" i="1"/>
  <c r="E19" i="1"/>
  <c r="E35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31" i="1"/>
  <c r="C5" i="1"/>
  <c r="F46" i="1"/>
  <c r="D71" i="1"/>
  <c r="E55" i="1"/>
  <c r="E22" i="1"/>
  <c r="F71" i="1"/>
  <c r="F22" i="1"/>
  <c r="D56" i="1"/>
  <c r="F17" i="1"/>
  <c r="D67" i="1"/>
  <c r="E7" i="1"/>
  <c r="E39" i="1"/>
  <c r="E67" i="1"/>
  <c r="E34" i="1"/>
  <c r="F67" i="1"/>
  <c r="E13" i="1"/>
  <c r="E29" i="1"/>
  <c r="D40" i="1"/>
  <c r="E57" i="1"/>
  <c r="D68" i="1"/>
  <c r="D19" i="1"/>
  <c r="D35" i="1"/>
  <c r="F52" i="1"/>
  <c r="E68" i="1"/>
  <c r="D14" i="1"/>
  <c r="F24" i="1"/>
  <c r="F40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E10" i="1"/>
  <c r="F59" i="1"/>
  <c r="G50" i="1"/>
  <c r="E60" i="1"/>
  <c r="D38" i="1"/>
  <c r="E6" i="1"/>
  <c r="F47" i="1"/>
  <c r="F6" i="1"/>
  <c r="D48" i="1"/>
  <c r="D7" i="1"/>
  <c r="D39" i="1"/>
  <c r="F48" i="1"/>
  <c r="F7" i="1"/>
  <c r="D52" i="1"/>
  <c r="F9" i="1"/>
  <c r="C10" i="1"/>
  <c r="E26" i="1"/>
  <c r="D16" i="1"/>
  <c r="D60" i="1"/>
  <c r="F21" i="1"/>
  <c r="D55" i="1"/>
  <c r="D22" i="1"/>
  <c r="E71" i="1"/>
  <c r="D17" i="1"/>
  <c r="D61" i="1"/>
  <c r="E33" i="1"/>
  <c r="E77" i="1"/>
  <c r="F33" i="1"/>
  <c r="E56" i="1"/>
  <c r="E23" i="1"/>
  <c r="F56" i="1"/>
  <c r="D13" i="1"/>
  <c r="G48" i="1"/>
  <c r="E78" i="1"/>
  <c r="D15" i="1"/>
  <c r="E20" i="1"/>
  <c r="F25" i="1"/>
  <c r="D31" i="1"/>
  <c r="E36" i="1"/>
  <c r="F45" i="1"/>
  <c r="D50" i="1"/>
  <c r="F53" i="1"/>
  <c r="D59" i="1"/>
  <c r="E64" i="1"/>
  <c r="F69" i="1"/>
  <c r="D7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<sst xmlns="http://schemas.openxmlformats.org/spreadsheetml/2006/main" count="16" uniqueCount="14">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</sst>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3" width="23.7109375" style="2" bestFit="1" customWidth="1"/>
    <col min="4" max="4" width="23.28515625" style="2" bestFit="1" customWidth="1"/>
    <col min="5" max="5" width="26.8554687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26.425781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78605000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Sporting_Lisbon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124880000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M_Hummels</v>
      </c>
      <c r="E6" s="26" t="str">
        <f>IF(ISERROR(VLOOKUP(CONCATENATE($O$3,$A7),[2]DATA!$B$1:$G$2000,4,0)),"",VLOOKUP(CONCATENATE($O$3,$A7),[2]DATA!$B$1:$G$2000,4,0))</f>
        <v>Inter_Milan</v>
      </c>
      <c r="F6" s="18">
        <f>IF(ISERROR(VLOOKUP(CONCATENATE($O$3,$A7),[2]DATA!$B$1:$G$2000,6,0)),"",VLOOKUP(CONCATENATE($O$3,$A7),[2]DATA!$B$1:$G$2000,6,0)/-1)</f>
        <v>-95000000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P_Coutinho</v>
      </c>
      <c r="E7" s="26" t="str">
        <f>IF(ISERROR(VLOOKUP(CONCATENATE($O$3,$A8),[2]DATA!$B$1:$G$2000,4,0)),"",VLOOKUP(CONCATENATE($O$3,$A8),[2]DATA!$B$1:$G$2000,4,0))</f>
        <v>Celtic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D_Alaba</v>
      </c>
      <c r="E8" s="26" t="str">
        <f>IF(ISERROR(VLOOKUP(CONCATENATE($O$3,$A9),[2]DATA!$B$1:$G$2000,4,0)),"",VLOOKUP(CONCATENATE($O$3,$A9),[2]DATA!$B$1:$G$2000,4,0))</f>
        <v>Celtic</v>
      </c>
      <c r="F8" s="18">
        <f>IF(ISERROR(VLOOKUP(CONCATENATE($O$3,$A9),[2]DATA!$B$1:$G$2000,6,0)),"",VLOOKUP(CONCATENATE($O$3,$A9),[2]DATA!$B$1:$G$2000,6,0)/-1)</f>
        <v>-30000000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R_Deacon</v>
      </c>
      <c r="E9" s="26" t="str">
        <f>IF(ISERROR(VLOOKUP(CONCATENATE($O$3,$A10),[2]DATA!$B$1:$G$2000,4,0)),"",VLOOKUP(CONCATENATE($O$3,$A10),[2]DATA!$B$1:$G$2000,4,0))</f>
        <v>PSV</v>
      </c>
      <c r="F9" s="18">
        <f>IF(ISERROR(VLOOKUP(CONCATENATE($O$3,$A10),[2]DATA!$B$1:$G$2000,6,0)),"",VLOOKUP(CONCATENATE($O$3,$A10),[2]DATA!$B$1:$G$2000,6,0)/-1)</f>
        <v>-5000000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96200000</v>
      </c>
      <c r="D10" s="26" t="str">
        <f>IF(ISERROR(VLOOKUP(CONCATENATE($O$3,$A11),[2]DATA!$B$1:$G$2000,3,0)),"",VLOOKUP(CONCATENATE($O$3,$A11),[2]DATA!$B$1:$G$2000,3,0))</f>
        <v>Iago_Aspas</v>
      </c>
      <c r="E10" s="26" t="str">
        <f>IF(ISERROR(VLOOKUP(CONCATENATE($O$3,$A11),[2]DATA!$B$1:$G$2000,4,0)),"",VLOOKUP(CONCATENATE($O$3,$A11),[2]DATA!$B$1:$G$2000,4,0))</f>
        <v>Schalke</v>
      </c>
      <c r="F10" s="18">
        <f>IF(ISERROR(VLOOKUP(CONCATENATE($O$3,$A11),[2]DATA!$B$1:$G$2000,6,0)),"",VLOOKUP(CONCATENATE($O$3,$A11),[2]DATA!$B$1:$G$2000,6,0)/-1)</f>
        <v>-40000000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-47475000</v>
      </c>
      <c r="D11" s="26" t="str">
        <f>IF(ISERROR(VLOOKUP(CONCATENATE($O$3,$A12),[2]DATA!$B$1:$G$2000,3,0)),"",VLOOKUP(CONCATENATE($O$3,$A12),[2]DATA!$B$1:$G$2000,3,0))</f>
        <v>J_Gimenez</v>
      </c>
      <c r="E11" s="26" t="str">
        <f>IF(ISERROR(VLOOKUP(CONCATENATE($O$3,$A12),[2]DATA!$B$1:$G$2000,4,0)),"",VLOOKUP(CONCATENATE($O$3,$A12),[2]DATA!$B$1:$G$2000,4,0))</f>
        <v>Manchester_City</v>
      </c>
      <c r="F11" s="18">
        <f>IF(ISERROR(VLOOKUP(CONCATENATE($O$3,$A12),[2]DATA!$B$1:$G$2000,6,0)),"",VLOOKUP(CONCATENATE($O$3,$A12),[2]DATA!$B$1:$G$2000,6,0)/-1)</f>
        <v>-140000000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-95000000</v>
      </c>
      <c r="D12" s="26" t="str">
        <f>IF(ISERROR(VLOOKUP(CONCATENATE($O$3,$A13),[2]DATA!$B$1:$G$2000,3,0)),"",VLOOKUP(CONCATENATE($O$3,$A13),[2]DATA!$B$1:$G$2000,3,0))</f>
        <v>K_Lasagna</v>
      </c>
      <c r="E12" s="26" t="str">
        <f>IF(ISERROR(VLOOKUP(CONCATENATE($O$3,$A13),[2]DATA!$B$1:$G$2000,4,0)),"",VLOOKUP(CONCATENATE($O$3,$A13),[2]DATA!$B$1:$G$2000,4,0))</f>
        <v>Manchester_City</v>
      </c>
      <c r="F12" s="18">
        <f>IF(ISERROR(VLOOKUP(CONCATENATE($O$3,$A13),[2]DATA!$B$1:$G$2000,6,0)),"",VLOOKUP(CONCATENATE($O$3,$A13),[2]DATA!$B$1:$G$2000,6,0)/-1)</f>
        <v>-10000000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S_Prcic</v>
      </c>
      <c r="E13" s="26" t="str">
        <f>IF(ISERROR(VLOOKUP(CONCATENATE($O$3,$A14),[2]DATA!$B$1:$G$2000,4,0)),"",VLOOKUP(CONCATENATE($O$3,$A14),[2]DATA!$B$1:$G$2000,4,0))</f>
        <v>Middlesbrough</v>
      </c>
      <c r="F13" s="18">
        <f>IF(ISERROR(VLOOKUP(CONCATENATE($O$3,$A14),[2]DATA!$B$1:$G$2000,6,0)),"",VLOOKUP(CONCATENATE($O$3,$A14),[2]DATA!$B$1:$G$2000,6,0)/-1)</f>
        <v>-25000000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R_Karsdorp</v>
      </c>
      <c r="E14" s="26" t="str">
        <f>IF(ISERROR(VLOOKUP(CONCATENATE($O$3,$A15),[2]DATA!$B$1:$G$2000,4,0)),"",VLOOKUP(CONCATENATE($O$3,$A15),[2]DATA!$B$1:$G$2000,4,0))</f>
        <v>Inter_Milan</v>
      </c>
      <c r="F14" s="18">
        <f>IF(ISERROR(VLOOKUP(CONCATENATE($O$3,$A15),[2]DATA!$B$1:$G$2000,6,0)),"",VLOOKUP(CONCATENATE($O$3,$A15),[2]DATA!$B$1:$G$2000,6,0)/-1)</f>
        <v>-100000000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J_Juranovic</v>
      </c>
      <c r="E45" s="18" t="str">
        <f>IF(ISERROR(VLOOKUP(CONCATENATE($O$3,$A7),[2]DATA!$A$1:$G$20000,6,0)),"",VLOOKUP(CONCATENATE($O$3,$A7),[2]DATA!$A$1:$G$2000,6,0))</f>
        <v>FC_Porto</v>
      </c>
      <c r="F45" s="18">
        <f>IF(ISERROR(VLOOKUP(CONCATENATE($O$3,$A7),[2]DATA!$A$1:$G$20000,7,0)),"",VLOOKUP(CONCATENATE($O$3,$A7),[2]DATA!$A$1:$G$2000,7,0))</f>
        <v>15000000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F_de_Jong</v>
      </c>
      <c r="E46" s="18" t="str">
        <f>IF(ISERROR(VLOOKUP(CONCATENATE($O$3,$A8),[2]DATA!$A$1:$G$20000,6,0)),"",VLOOKUP(CONCATENATE($O$3,$A8),[2]DATA!$A$1:$G$2000,6,0))</f>
        <v>FC_Porto</v>
      </c>
      <c r="F46" s="18">
        <f>IF(ISERROR(VLOOKUP(CONCATENATE($O$3,$A8),[2]DATA!$A$1:$G$20000,7,0)),"",VLOOKUP(CONCATENATE($O$3,$A8),[2]DATA!$A$1:$G$2000,7,0))</f>
        <v>15000000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E_Hazard</v>
      </c>
      <c r="E47" s="18" t="str">
        <f>IF(ISERROR(VLOOKUP(CONCATENATE($O$3,$A9),[2]DATA!$A$1:$G$20000,6,0)),"",VLOOKUP(CONCATENATE($O$3,$A9),[2]DATA!$A$1:$G$2000,6,0))</f>
        <v>Roma</v>
      </c>
      <c r="F47" s="18">
        <f>IF(ISERROR(VLOOKUP(CONCATENATE($O$3,$A9),[2]DATA!$A$1:$G$20000,7,0)),"",VLOOKUP(CONCATENATE($O$3,$A9),[2]DATA!$A$1:$G$2000,7,0))</f>
        <v>120000000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A_Telles</v>
      </c>
      <c r="E48" s="18" t="str">
        <f>IF(ISERROR(VLOOKUP(CONCATENATE($O$3,$A10),[2]DATA!$A$1:$G$20000,6,0)),"",VLOOKUP(CONCATENATE($O$3,$A10),[2]DATA!$A$1:$G$2000,6,0))</f>
        <v>Bayer_Leverkusen</v>
      </c>
      <c r="F48" s="18">
        <f>IF(ISERROR(VLOOKUP(CONCATENATE($O$3,$A10),[2]DATA!$A$1:$G$20000,7,0)),"",VLOOKUP(CONCATENATE($O$3,$A10),[2]DATA!$A$1:$G$2000,7,0))</f>
        <v>85000000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J_Schmid</v>
      </c>
      <c r="E49" s="18" t="str">
        <f>IF(ISERROR(VLOOKUP(CONCATENATE($O$3,$A11),[2]DATA!$A$1:$G$20000,6,0)),"",VLOOKUP(CONCATENATE($O$3,$A11),[2]DATA!$A$1:$G$2000,6,0))</f>
        <v>Schalke</v>
      </c>
      <c r="F49" s="18">
        <f>IF(ISERROR(VLOOKUP(CONCATENATE($O$3,$A11),[2]DATA!$A$1:$G$20000,7,0)),"",VLOOKUP(CONCATENATE($O$3,$A11),[2]DATA!$A$1:$G$2000,7,0))</f>
        <v>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S_Banza</v>
      </c>
      <c r="E50" s="18" t="str">
        <f>IF(ISERROR(VLOOKUP(CONCATENATE($O$3,$A12),[2]DATA!$A$1:$G$20000,6,0)),"",VLOOKUP(CONCATENATE($O$3,$A12),[2]DATA!$A$1:$G$2000,6,0))</f>
        <v>Manchester_City</v>
      </c>
      <c r="F50" s="18">
        <f>IF(ISERROR(VLOOKUP(CONCATENATE($O$3,$A12),[2]DATA!$A$1:$G$20000,7,0)),"",VLOOKUP(CONCATENATE($O$3,$A12),[2]DATA!$A$1:$G$2000,7,0))</f>
        <v>10000000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E_Prib</v>
      </c>
      <c r="E51" s="18" t="str">
        <f>IF(ISERROR(VLOOKUP(CONCATENATE($O$3,$A13),[2]DATA!$A$1:$G$20000,6,0)),"",VLOOKUP(CONCATENATE($O$3,$A13),[2]DATA!$A$1:$G$2000,6,0))</f>
        <v>Middlesbrough</v>
      </c>
      <c r="F51" s="18">
        <f>IF(ISERROR(VLOOKUP(CONCATENATE($O$3,$A13),[2]DATA!$A$1:$G$20000,7,0)),"",VLOOKUP(CONCATENATE($O$3,$A13),[2]DATA!$A$1:$G$2000,7,0))</f>
        <v>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L_Shaw</v>
      </c>
      <c r="E52" s="18" t="str">
        <f>IF(ISERROR(VLOOKUP(CONCATENATE($O$3,$A14),[2]DATA!$A$1:$G$20000,6,0)),"",VLOOKUP(CONCATENATE($O$3,$A14),[2]DATA!$A$1:$G$2000,6,0))</f>
        <v>Inter_Milan</v>
      </c>
      <c r="F52" s="18">
        <f>IF(ISERROR(VLOOKUP(CONCATENATE($O$3,$A14),[2]DATA!$A$1:$G$20000,7,0)),"",VLOOKUP(CONCATENATE($O$3,$A14),[2]DATA!$A$1:$G$2000,7,0))</f>
        <v>125000000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4695" divId="lis_14695" sourceType="range" sourceRef="B1:F79" destinationFile="C:\Users\jbank\Desktop\FFO-2Stuff\Finances\efl\li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2023-10-26T19:29:27Z</dcterms:modified>
</cp:coreProperties>
</file>