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8BF018A8-68D5-4472-914E-4A2D30476EC4}" xr6:coauthVersionLast="47" xr6:coauthVersionMax="47" xr10:uidLastSave="{00000000-0000-0000-0000-000000000000}"/>
  <bookViews>
    <workbookView xWindow="1770" yWindow="177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C6" i="1" l="1"/>
  <c r="E70" i="1"/>
  <c r="E37" i="1"/>
  <c r="E60" i="1"/>
  <c r="F32" i="1"/>
  <c r="F11" i="1"/>
  <c r="F55" i="1"/>
  <c r="E17" i="1"/>
  <c r="E77" i="1"/>
  <c r="E46" i="1"/>
  <c r="D60" i="1"/>
  <c r="F37" i="1"/>
  <c r="D51" i="1"/>
  <c r="E66" i="1"/>
  <c r="E61" i="1"/>
  <c r="D23" i="1"/>
  <c r="E28" i="1"/>
  <c r="F33" i="1"/>
  <c r="D39" i="1"/>
  <c r="E48" i="1"/>
  <c r="G51" i="1"/>
  <c r="E56" i="1"/>
  <c r="F61" i="1"/>
  <c r="D67" i="1"/>
  <c r="E72" i="1"/>
  <c r="F77" i="1"/>
  <c r="D37" i="1"/>
  <c r="F70" i="1"/>
  <c r="D27" i="1"/>
  <c r="E47" i="1"/>
  <c r="F76" i="1"/>
  <c r="D33" i="1"/>
  <c r="F66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E26" i="1"/>
  <c r="E65" i="1"/>
  <c r="D11" i="1"/>
  <c r="E32" i="1"/>
  <c r="F60" i="1"/>
  <c r="E22" i="1"/>
  <c r="F6" i="1"/>
  <c r="F51" i="1"/>
  <c r="F17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F15" i="1"/>
  <c r="F50" i="1"/>
  <c r="D16" i="1"/>
  <c r="F54" i="1"/>
  <c r="E16" i="1"/>
  <c r="D47" i="1"/>
  <c r="D22" i="1"/>
  <c r="E71" i="1"/>
  <c r="E38" i="1"/>
  <c r="D56" i="1"/>
  <c r="D7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E10" i="1"/>
  <c r="F75" i="1"/>
  <c r="F26" i="1"/>
  <c r="D71" i="1"/>
  <c r="E11" i="1"/>
  <c r="E51" i="1"/>
  <c r="F38" i="1"/>
  <c r="E12" i="1"/>
  <c r="D8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59" i="1"/>
  <c r="D32" i="1"/>
  <c r="E76" i="1"/>
  <c r="E27" i="1"/>
  <c r="F47" i="1"/>
  <c r="D72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E54" i="1"/>
  <c r="F10" i="1"/>
  <c r="F65" i="1"/>
  <c r="D6" i="1"/>
  <c r="E6" i="1"/>
  <c r="F71" i="1"/>
  <c r="E33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D65" i="1"/>
  <c r="F46" i="1"/>
  <c r="D55" i="1"/>
  <c r="D38" i="1"/>
  <c r="D61" i="1"/>
  <c r="D28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D21" i="1"/>
  <c r="C5" i="1"/>
  <c r="D76" i="1"/>
  <c r="F21" i="1"/>
  <c r="F16" i="1"/>
  <c r="D66" i="1"/>
  <c r="F27" i="1"/>
  <c r="D12" i="1"/>
  <c r="D48" i="1"/>
  <c r="F9" i="1"/>
  <c r="E20" i="1"/>
  <c r="F25" i="1"/>
  <c r="D31" i="1"/>
  <c r="E36" i="1"/>
  <c r="F45" i="1"/>
  <c r="D50" i="1"/>
  <c r="F53" i="1"/>
  <c r="D59" i="1"/>
  <c r="E64" i="1"/>
  <c r="F69" i="1"/>
  <c r="D75" i="1"/>
  <c r="C10" i="1"/>
  <c r="F31" i="1"/>
  <c r="E21" i="1"/>
  <c r="G50" i="1"/>
  <c r="H50" i="1"/>
  <c r="E55" i="1"/>
  <c r="D17" i="1"/>
  <c r="D77" i="1"/>
  <c r="F22" i="1"/>
  <c r="D15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<sst xmlns="http://schemas.openxmlformats.org/spreadsheetml/2006/main" count="16" uniqueCount="14">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</sst>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63005000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Napoli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72880000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M_Ugarte</v>
      </c>
      <c r="E6" s="26" t="str">
        <f>IF(ISERROR(VLOOKUP(CONCATENATE($O$3,$A7),[2]DATA!$B$1:$G$2000,4,0)),"",VLOOKUP(CONCATENATE($O$3,$A7),[2]DATA!$B$1:$G$2000,4,0))</f>
        <v>Non_FFO</v>
      </c>
      <c r="F6" s="18">
        <f>IF(ISERROR(VLOOKUP(CONCATENATE($O$3,$A7),[2]DATA!$B$1:$G$2000,6,0)),"",VLOOKUP(CONCATENATE($O$3,$A7),[2]DATA!$B$1:$G$2000,6,0)/-1)</f>
        <v>-78850000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64800000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-35825000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-38850000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M_Coda</v>
      </c>
      <c r="E45" s="18" t="str">
        <f>IF(ISERROR(VLOOKUP(CONCATENATE($O$3,$A7),[2]DATA!$A$1:$G$20000,6,0)),"",VLOOKUP(CONCATENATE($O$3,$A7),[2]DATA!$A$1:$G$2000,6,0))</f>
        <v>Stoke_City</v>
      </c>
      <c r="F45" s="18">
        <f>IF(ISERROR(VLOOKUP(CONCATENATE($O$3,$A7),[2]DATA!$A$1:$G$20000,7,0)),"",VLOOKUP(CONCATENATE($O$3,$A7),[2]DATA!$A$1:$G$2000,7,0))</f>
        <v>6000000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S_Diop</v>
      </c>
      <c r="E46" s="18" t="str">
        <f>IF(ISERROR(VLOOKUP(CONCATENATE($O$3,$A8),[2]DATA!$A$1:$G$20000,6,0)),"",VLOOKUP(CONCATENATE($O$3,$A8),[2]DATA!$A$1:$G$2000,6,0))</f>
        <v>Ajax</v>
      </c>
      <c r="F46" s="18">
        <f>IF(ISERROR(VLOOKUP(CONCATENATE($O$3,$A8),[2]DATA!$A$1:$G$20000,7,0)),"",VLOOKUP(CONCATENATE($O$3,$A8),[2]DATA!$A$1:$G$2000,7,0))</f>
        <v>34000000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9860" divId="nap_9860" sourceType="range" sourceRef="B1:F79" destinationFile="C:\Users\jbank\Desktop\FFO-2Stuff\Finances\efl\nap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2023-10-26T19:29:23Z</dcterms:modified>
</cp:coreProperties>
</file>