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EF0A3AB4-8764-45F3-A7FB-EFD207F3B29D}" xr6:coauthVersionLast="47" xr6:coauthVersionMax="47" xr10:uidLastSave="{00000000-0000-0000-0000-000000000000}"/>
  <bookViews>
    <workbookView xWindow="3840" yWindow="38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15" i="1" l="1"/>
  <c r="F75" i="1"/>
  <c r="D77" i="1"/>
  <c r="E26" i="1"/>
  <c r="F50" i="1"/>
  <c r="G50" i="1"/>
  <c r="C6" i="1"/>
  <c r="E76" i="1"/>
  <c r="D38" i="1"/>
  <c r="E22" i="1"/>
  <c r="D61" i="1"/>
  <c r="D48" i="1"/>
  <c r="F17" i="1"/>
  <c r="E56" i="1"/>
  <c r="D67" i="1"/>
  <c r="E72" i="1"/>
  <c r="F7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10" i="1"/>
  <c r="E46" i="1"/>
  <c r="F54" i="1"/>
  <c r="E60" i="1"/>
  <c r="D66" i="1"/>
  <c r="E38" i="1"/>
  <c r="F38" i="1"/>
  <c r="F61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59" i="1"/>
  <c r="C5" i="1"/>
  <c r="F26" i="1"/>
  <c r="D11" i="1"/>
  <c r="D55" i="1"/>
  <c r="F76" i="1"/>
  <c r="F27" i="1"/>
  <c r="D56" i="1"/>
  <c r="F33" i="1"/>
  <c r="D8" i="1"/>
  <c r="F18" i="1"/>
  <c r="D24" i="1"/>
  <c r="E29" i="1"/>
  <c r="F34" i="1"/>
  <c r="D40" i="1"/>
  <c r="D49" i="1"/>
  <c r="E52" i="1"/>
  <c r="E57" i="1"/>
  <c r="F62" i="1"/>
  <c r="D68" i="1"/>
  <c r="E73" i="1"/>
  <c r="F78" i="1"/>
  <c r="D21" i="1"/>
  <c r="D16" i="1"/>
  <c r="D76" i="1"/>
  <c r="E32" i="1"/>
  <c r="D22" i="1"/>
  <c r="D51" i="1"/>
  <c r="E66" i="1"/>
  <c r="F6" i="1"/>
  <c r="E33" i="1"/>
  <c r="E28" i="1"/>
  <c r="E1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54" i="1"/>
  <c r="D32" i="1"/>
  <c r="D27" i="1"/>
  <c r="D71" i="1"/>
  <c r="D6" i="1"/>
  <c r="F32" i="1"/>
  <c r="F11" i="1"/>
  <c r="F71" i="1"/>
  <c r="E17" i="1"/>
  <c r="E61" i="1"/>
  <c r="E48" i="1"/>
  <c r="F7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37" i="1"/>
  <c r="E21" i="1"/>
  <c r="F70" i="1"/>
  <c r="F37" i="1"/>
  <c r="E27" i="1"/>
  <c r="E71" i="1"/>
  <c r="D17" i="1"/>
  <c r="F47" i="1"/>
  <c r="F51" i="1"/>
  <c r="D7" i="1"/>
  <c r="D3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F46" i="1"/>
  <c r="E16" i="1"/>
  <c r="F65" i="1"/>
  <c r="E55" i="1"/>
  <c r="D33" i="1"/>
  <c r="D12" i="1"/>
  <c r="E77" i="1"/>
  <c r="D23" i="1"/>
  <c r="D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70" i="1"/>
  <c r="E37" i="1"/>
  <c r="E65" i="1"/>
  <c r="D47" i="1"/>
  <c r="F16" i="1"/>
  <c r="E47" i="1"/>
  <c r="E6" i="1"/>
  <c r="E51" i="1"/>
  <c r="D28" i="1"/>
  <c r="D72" i="1"/>
  <c r="G51" i="1"/>
  <c r="D15" i="1"/>
  <c r="F25" i="1"/>
  <c r="D31" i="1"/>
  <c r="E36" i="1"/>
  <c r="F45" i="1"/>
  <c r="D50" i="1"/>
  <c r="F53" i="1"/>
  <c r="D59" i="1"/>
  <c r="E64" i="1"/>
  <c r="F69" i="1"/>
  <c r="D75" i="1"/>
  <c r="C10" i="1"/>
  <c r="F31" i="1"/>
  <c r="F10" i="1"/>
  <c r="D60" i="1"/>
  <c r="F21" i="1"/>
  <c r="H50" i="1"/>
  <c r="E11" i="1"/>
  <c r="F60" i="1"/>
  <c r="F55" i="1"/>
  <c r="F22" i="1"/>
  <c r="F66" i="1"/>
  <c r="E12" i="1"/>
  <c r="F9" i="1"/>
  <c r="E2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<sst xmlns="http://schemas.openxmlformats.org/spreadsheetml/2006/main" count="16" uniqueCount="14">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</sst>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86583333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Schalke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64350000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C_Under</v>
      </c>
      <c r="E6" s="26" t="str">
        <f>IF(ISERROR(VLOOKUP(CONCATENATE($O$3,$A7),[2]DATA!$B$1:$G$2000,4,0)),"",VLOOKUP(CONCATENATE($O$3,$A7),[2]DATA!$B$1:$G$2000,4,0))</f>
        <v>Real_Sociedad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-10200000</v>
      </c>
      <c r="D7" s="26" t="str">
        <f>IF(ISERROR(VLOOKUP(CONCATENATE($O$3,$A8),[2]DATA!$B$1:$G$2000,3,0)),"",VLOOKUP(CONCATENATE($O$3,$A8),[2]DATA!$B$1:$G$2000,3,0))</f>
        <v>Zubeldia</v>
      </c>
      <c r="E7" s="26" t="str">
        <f>IF(ISERROR(VLOOKUP(CONCATENATE($O$3,$A8),[2]DATA!$B$1:$G$2000,4,0)),"",VLOOKUP(CONCATENATE($O$3,$A8),[2]DATA!$B$1:$G$2000,4,0))</f>
        <v>Real_Sociedad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J_Schmid</v>
      </c>
      <c r="E8" s="26" t="str">
        <f>IF(ISERROR(VLOOKUP(CONCATENATE($O$3,$A9),[2]DATA!$B$1:$G$2000,4,0)),"",VLOOKUP(CONCATENATE($O$3,$A9),[2]DATA!$B$1:$G$2000,4,0))</f>
        <v>Sporting_Lisbon</v>
      </c>
      <c r="F8" s="18">
        <f>IF(ISERROR(VLOOKUP(CONCATENATE($O$3,$A9),[2]DATA!$B$1:$G$2000,6,0)),"",VLOOKUP(CONCATENATE($O$3,$A9),[2]DATA!$B$1:$G$2000,6,0)/-1)</f>
        <v>-5000000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V_Castellanos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-68350000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50933333</v>
      </c>
      <c r="D10" s="26" t="str">
        <f>IF(ISERROR(VLOOKUP(CONCATENATE($O$3,$A11),[2]DATA!$B$1:$G$2000,3,0)),"",VLOOKUP(CONCATENATE($O$3,$A11),[2]DATA!$B$1:$G$2000,3,0))</f>
        <v>Saul_Niguez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-27150000</v>
      </c>
      <c r="D11" s="26" t="str">
        <f>IF(ISERROR(VLOOKUP(CONCATENATE($O$3,$A12),[2]DATA!$B$1:$G$2000,3,0)),"",VLOOKUP(CONCATENATE($O$3,$A12),[2]DATA!$B$1:$G$2000,3,0))</f>
        <v>R_Freuler</v>
      </c>
      <c r="E11" s="26" t="str">
        <f>IF(ISERROR(VLOOKUP(CONCATENATE($O$3,$A12),[2]DATA!$B$1:$G$2000,4,0)),"",VLOOKUP(CONCATENATE($O$3,$A12),[2]DATA!$B$1:$G$2000,4,0))</f>
        <v>Nottingham_Forest</v>
      </c>
      <c r="F11" s="18">
        <f>IF(ISERROR(VLOOKUP(CONCATENATE($O$3,$A12),[2]DATA!$B$1:$G$2000,6,0)),"",VLOOKUP(CONCATENATE($O$3,$A12),[2]DATA!$B$1:$G$2000,6,0)/-1)</f>
        <v>-10000000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8650000</v>
      </c>
      <c r="D12" s="26" t="str">
        <f>IF(ISERROR(VLOOKUP(CONCATENATE($O$3,$A13),[2]DATA!$B$1:$G$2000,3,0)),"",VLOOKUP(CONCATENATE($O$3,$A13),[2]DATA!$B$1:$G$2000,3,0))</f>
        <v>Javi_Martinez</v>
      </c>
      <c r="E12" s="26" t="str">
        <f>IF(ISERROR(VLOOKUP(CONCATENATE($O$3,$A13),[2]DATA!$B$1:$G$2000,4,0)),"",VLOOKUP(CONCATENATE($O$3,$A13),[2]DATA!$B$1:$G$2000,4,0))</f>
        <v>Inter_Milan</v>
      </c>
      <c r="F12" s="18">
        <f>IF(ISERROR(VLOOKUP(CONCATENATE($O$3,$A13),[2]DATA!$B$1:$G$2000,6,0)),"",VLOOKUP(CONCATENATE($O$3,$A13),[2]DATA!$B$1:$G$2000,6,0)/-1)</f>
        <v>-26000000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B_Shust</v>
      </c>
      <c r="E13" s="26" t="str">
        <f>IF(ISERROR(VLOOKUP(CONCATENATE($O$3,$A14),[2]DATA!$B$1:$G$2000,4,0)),"",VLOOKUP(CONCATENATE($O$3,$A14),[2]DATA!$B$1:$G$2000,4,0))</f>
        <v>Valencia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M_Risse</v>
      </c>
      <c r="E14" s="26" t="str">
        <f>IF(ISERROR(VLOOKUP(CONCATENATE($O$3,$A15),[2]DATA!$B$1:$G$2000,4,0)),"",VLOOKUP(CONCATENATE($O$3,$A15),[2]DATA!$B$1:$G$2000,4,0))</f>
        <v>Sevilla</v>
      </c>
      <c r="F14" s="18">
        <f>IF(ISERROR(VLOOKUP(CONCATENATE($O$3,$A15),[2]DATA!$B$1:$G$2000,6,0)),"",VLOOKUP(CONCATENATE($O$3,$A15),[2]DATA!$B$1:$G$2000,6,0)/-1)</f>
        <v>-10000000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I_Konate</v>
      </c>
      <c r="E45" s="18" t="str">
        <f>IF(ISERROR(VLOOKUP(CONCATENATE($O$3,$A7),[2]DATA!$A$1:$G$20000,6,0)),"",VLOOKUP(CONCATENATE($O$3,$A7),[2]DATA!$A$1:$G$2000,6,0))</f>
        <v>Real_Sociedad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N_Nartey</v>
      </c>
      <c r="E46" s="18" t="str">
        <f>IF(ISERROR(VLOOKUP(CONCATENATE($O$3,$A8),[2]DATA!$A$1:$G$20000,6,0)),"",VLOOKUP(CONCATENATE($O$3,$A8),[2]DATA!$A$1:$G$2000,6,0))</f>
        <v>Real_Sociedad</v>
      </c>
      <c r="F46" s="18">
        <f>IF(ISERROR(VLOOKUP(CONCATENATE($O$3,$A8),[2]DATA!$A$1:$G$20000,7,0)),"",VLOOKUP(CONCATENATE($O$3,$A8),[2]DATA!$A$1:$G$2000,7,0))</f>
        <v>30000000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Iago_Aspas</v>
      </c>
      <c r="E47" s="18" t="str">
        <f>IF(ISERROR(VLOOKUP(CONCATENATE($O$3,$A9),[2]DATA!$A$1:$G$20000,6,0)),"",VLOOKUP(CONCATENATE($O$3,$A9),[2]DATA!$A$1:$G$2000,6,0))</f>
        <v>Sporting_Lisbon</v>
      </c>
      <c r="F47" s="18">
        <f>IF(ISERROR(VLOOKUP(CONCATENATE($O$3,$A9),[2]DATA!$A$1:$G$20000,7,0)),"",VLOOKUP(CONCATENATE($O$3,$A9),[2]DATA!$A$1:$G$2000,7,0))</f>
        <v>40000000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M_Bulter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C_Under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30000000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J_Larsson</v>
      </c>
      <c r="E50" s="18" t="str">
        <f>IF(ISERROR(VLOOKUP(CONCATENATE($O$3,$A12),[2]DATA!$A$1:$G$20000,6,0)),"",VLOOKUP(CONCATENATE($O$3,$A12),[2]DATA!$A$1:$G$2000,6,0))</f>
        <v>Nottingham_Forest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R_L_Cheek</v>
      </c>
      <c r="E51" s="18" t="str">
        <f>IF(ISERROR(VLOOKUP(CONCATENATE($O$3,$A13),[2]DATA!$A$1:$G$20000,6,0)),"",VLOOKUP(CONCATENATE($O$3,$A13),[2]DATA!$A$1:$G$2000,6,0))</f>
        <v>Sevilla</v>
      </c>
      <c r="F51" s="18">
        <f>IF(ISERROR(VLOOKUP(CONCATENATE($O$3,$A13),[2]DATA!$A$1:$G$20000,7,0)),"",VLOOKUP(CONCATENATE($O$3,$A13),[2]DATA!$A$1:$G$2000,7,0))</f>
        <v>45000000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R_Zalazar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16000000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95" divId="lis_14695" sourceType="range" sourceRef="B1:F79" destinationFile="C:\Users\jbank\Desktop\FFO-2Stuff\Finances\efl\sch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2023-10-26T19:29:12Z</dcterms:modified>
</cp:coreProperties>
</file>