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546AC7E8-9E0A-450F-898A-6D30F5D613E7}" xr6:coauthVersionLast="47" xr6:coauthVersionMax="47" xr10:uidLastSave="{00000000-0000-0000-0000-000000000000}"/>
  <bookViews>
    <workbookView xWindow="780" yWindow="78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77" i="1" l="1"/>
  <c r="E10" i="1"/>
  <c r="E70" i="1"/>
  <c r="E21" i="1"/>
  <c r="D60" i="1"/>
  <c r="C6" i="1"/>
  <c r="D47" i="1"/>
  <c r="F32" i="1"/>
  <c r="F76" i="1"/>
  <c r="F47" i="1"/>
  <c r="D48" i="1"/>
  <c r="F17" i="1"/>
  <c r="E48" i="1"/>
  <c r="E72" i="1"/>
  <c r="F77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6" i="1"/>
  <c r="E46" i="1"/>
  <c r="C5" i="1"/>
  <c r="D32" i="1"/>
  <c r="E32" i="1"/>
  <c r="E76" i="1"/>
  <c r="D38" i="1"/>
  <c r="D17" i="1"/>
  <c r="F71" i="1"/>
  <c r="D28" i="1"/>
  <c r="E12" i="1"/>
  <c r="D67" i="1"/>
  <c r="D29" i="1"/>
  <c r="D52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D21" i="1"/>
  <c r="E54" i="1"/>
  <c r="F54" i="1"/>
  <c r="E16" i="1"/>
  <c r="H50" i="1"/>
  <c r="E27" i="1"/>
  <c r="D66" i="1"/>
  <c r="D33" i="1"/>
  <c r="F22" i="1"/>
  <c r="F66" i="1"/>
  <c r="D39" i="1"/>
  <c r="E18" i="1"/>
  <c r="G48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15" i="1"/>
  <c r="F59" i="1"/>
  <c r="G50" i="1"/>
  <c r="E60" i="1"/>
  <c r="F16" i="1"/>
  <c r="E55" i="1"/>
  <c r="F11" i="1"/>
  <c r="E51" i="1"/>
  <c r="E33" i="1"/>
  <c r="E77" i="1"/>
  <c r="E28" i="1"/>
  <c r="F23" i="1"/>
  <c r="D73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D37" i="1"/>
  <c r="F75" i="1"/>
  <c r="D16" i="1"/>
  <c r="F26" i="1"/>
  <c r="F70" i="1"/>
  <c r="D27" i="1"/>
  <c r="D71" i="1"/>
  <c r="E47" i="1"/>
  <c r="F27" i="1"/>
  <c r="E66" i="1"/>
  <c r="E17" i="1"/>
  <c r="F51" i="1"/>
  <c r="D7" i="1"/>
  <c r="E56" i="1"/>
  <c r="D13" i="1"/>
  <c r="E62" i="1"/>
  <c r="F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F50" i="1"/>
  <c r="D76" i="1"/>
  <c r="D11" i="1"/>
  <c r="F37" i="1"/>
  <c r="D22" i="1"/>
  <c r="E71" i="1"/>
  <c r="E38" i="1"/>
  <c r="D12" i="1"/>
  <c r="D56" i="1"/>
  <c r="D23" i="1"/>
  <c r="G51" i="1"/>
  <c r="F39" i="1"/>
  <c r="F67" i="1"/>
  <c r="D20" i="1"/>
  <c r="E25" i="1"/>
  <c r="F30" i="1"/>
  <c r="D36" i="1"/>
  <c r="E45" i="1"/>
  <c r="H49" i="1"/>
  <c r="E53" i="1"/>
  <c r="F58" i="1"/>
  <c r="D64" i="1"/>
  <c r="E69" i="1"/>
  <c r="F74" i="1"/>
  <c r="F79" i="1"/>
  <c r="F31" i="1"/>
  <c r="F10" i="1"/>
  <c r="F46" i="1"/>
  <c r="D55" i="1"/>
  <c r="E11" i="1"/>
  <c r="F60" i="1"/>
  <c r="F55" i="1"/>
  <c r="F38" i="1"/>
  <c r="D72" i="1"/>
  <c r="F33" i="1"/>
  <c r="E34" i="1"/>
  <c r="E78" i="1"/>
  <c r="F14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26" i="1"/>
  <c r="D65" i="1"/>
  <c r="E37" i="1"/>
  <c r="E65" i="1"/>
  <c r="F21" i="1"/>
  <c r="F65" i="1"/>
  <c r="D6" i="1"/>
  <c r="D51" i="1"/>
  <c r="E22" i="1"/>
  <c r="D61" i="1"/>
  <c r="F6" i="1"/>
  <c r="E61" i="1"/>
  <c r="F61" i="1"/>
  <c r="F7" i="1"/>
  <c r="D57" i="1"/>
  <c r="E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<sst xmlns="http://schemas.openxmlformats.org/spreadsheetml/2006/main" count="16" uniqueCount="14">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</sst>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sqref="A1:XFD1048576"/>
    </sheetView>
  </sheetViews>
  <sheetFormatPr defaultColWidth="16" defaultRowHeight="18" x14ac:dyDescent="0.25"/>
  <cols>
    <col min="1" max="1" width="4.85546875" style="4" customWidth="1"/>
    <col min="2" max="2" width="27.42578125" style="3" bestFit="1" customWidth="1"/>
    <col min="3" max="3" width="22.28515625" style="2" bestFit="1" customWidth="1"/>
    <col min="4" max="4" width="23.28515625" style="2" bestFit="1" customWidth="1"/>
    <col min="5" max="5" width="31" style="2" bestFit="1" customWidth="1"/>
    <col min="6" max="6" width="23.7109375" style="2" bestFit="1" customWidth="1"/>
    <col min="7" max="7" width="16" style="1" customWidth="1"/>
    <col min="8" max="13" width="16" style="1"/>
    <col min="14" max="14" width="8.140625" style="1" bestFit="1" customWidth="1"/>
    <col min="15" max="15" width="11.85546875" style="1" bestFit="1" customWidth="1"/>
    <col min="16" max="16384" width="16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109026216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Sevilla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118460000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S_Fofana</v>
      </c>
      <c r="E6" s="26" t="str">
        <f>IF(ISERROR(VLOOKUP(CONCATENATE($O$3,$A7),[2]DATA!$B$1:$G$2000,4,0)),"",VLOOKUP(CONCATENATE($O$3,$A7),[2]DATA!$B$1:$G$2000,4,0))</f>
        <v>Non_FFO</v>
      </c>
      <c r="F6" s="18">
        <f>IF(ISERROR(VLOOKUP(CONCATENATE($O$3,$A7),[2]DATA!$B$1:$G$2000,6,0)),"",VLOOKUP(CONCATENATE($O$3,$A7),[2]DATA!$B$1:$G$2000,6,0)/-1)</f>
        <v>-117117117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A_Weimann</v>
      </c>
      <c r="E7" s="26" t="str">
        <f>IF(ISERROR(VLOOKUP(CONCATENATE($O$3,$A8),[2]DATA!$B$1:$G$2000,4,0)),"",VLOOKUP(CONCATENATE($O$3,$A8),[2]DATA!$B$1:$G$2000,4,0))</f>
        <v>Stoke_City</v>
      </c>
      <c r="F7" s="18">
        <f>IF(ISERROR(VLOOKUP(CONCATENATE($O$3,$A8),[2]DATA!$B$1:$G$2000,6,0)),"",VLOOKUP(CONCATENATE($O$3,$A8),[2]DATA!$B$1:$G$2000,6,0)/-1)</f>
        <v>-20000000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J_Oblak</v>
      </c>
      <c r="E8" s="26" t="str">
        <f>IF(ISERROR(VLOOKUP(CONCATENATE($O$3,$A9),[2]DATA!$B$1:$G$2000,4,0)),"",VLOOKUP(CONCATENATE($O$3,$A9),[2]DATA!$B$1:$G$2000,4,0))</f>
        <v>Atletico_Madrid</v>
      </c>
      <c r="F8" s="18">
        <f>IF(ISERROR(VLOOKUP(CONCATENATE($O$3,$A9),[2]DATA!$B$1:$G$2000,6,0)),"",VLOOKUP(CONCATENATE($O$3,$A9),[2]DATA!$B$1:$G$2000,6,0)/-1)</f>
        <v>-100000000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W_Szczesny</v>
      </c>
      <c r="E9" s="26" t="str">
        <f>IF(ISERROR(VLOOKUP(CONCATENATE($O$3,$A10),[2]DATA!$B$1:$G$2000,4,0)),"",VLOOKUP(CONCATENATE($O$3,$A10),[2]DATA!$B$1:$G$2000,4,0))</f>
        <v>Manchester_United</v>
      </c>
      <c r="F9" s="18">
        <f>IF(ISERROR(VLOOKUP(CONCATENATE($O$3,$A10),[2]DATA!$B$1:$G$2000,6,0)),"",VLOOKUP(CONCATENATE($O$3,$A10),[2]DATA!$B$1:$G$2000,6,0)/-1)</f>
        <v>-100000000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52633333</v>
      </c>
      <c r="D10" s="26" t="str">
        <f>IF(ISERROR(VLOOKUP(CONCATENATE($O$3,$A11),[2]DATA!$B$1:$G$2000,3,0)),"",VLOOKUP(CONCATENATE($O$3,$A11),[2]DATA!$B$1:$G$2000,3,0))</f>
        <v>Y_En_Nesyri</v>
      </c>
      <c r="E10" s="26" t="str">
        <f>IF(ISERROR(VLOOKUP(CONCATENATE($O$3,$A11),[2]DATA!$B$1:$G$2000,4,0)),"",VLOOKUP(CONCATENATE($O$3,$A11),[2]DATA!$B$1:$G$2000,4,0))</f>
        <v>PSV</v>
      </c>
      <c r="F10" s="18">
        <f>IF(ISERROR(VLOOKUP(CONCATENATE($O$3,$A11),[2]DATA!$B$1:$G$2000,6,0)),"",VLOOKUP(CONCATENATE($O$3,$A11),[2]DATA!$B$1:$G$2000,6,0)/-1)</f>
        <v>-50000000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-38950000</v>
      </c>
      <c r="D11" s="26" t="str">
        <f>IF(ISERROR(VLOOKUP(CONCATENATE($O$3,$A12),[2]DATA!$B$1:$G$2000,3,0)),"",VLOOKUP(CONCATENATE($O$3,$A12),[2]DATA!$B$1:$G$2000,3,0))</f>
        <v>A_Morales</v>
      </c>
      <c r="E11" s="26" t="str">
        <f>IF(ISERROR(VLOOKUP(CONCATENATE($O$3,$A12),[2]DATA!$B$1:$G$2000,4,0)),"",VLOOKUP(CONCATENATE($O$3,$A12),[2]DATA!$B$1:$G$2000,4,0))</f>
        <v>Real_Madrid</v>
      </c>
      <c r="F11" s="18">
        <f>IF(ISERROR(VLOOKUP(CONCATENATE($O$3,$A12),[2]DATA!$B$1:$G$2000,6,0)),"",VLOOKUP(CONCATENATE($O$3,$A12),[2]DATA!$B$1:$G$2000,6,0)/-1)</f>
        <v>-11000000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-23117117</v>
      </c>
      <c r="D12" s="26" t="str">
        <f>IF(ISERROR(VLOOKUP(CONCATENATE($O$3,$A13),[2]DATA!$B$1:$G$2000,3,0)),"",VLOOKUP(CONCATENATE($O$3,$A13),[2]DATA!$B$1:$G$2000,3,0))</f>
        <v>R_L_Cheek</v>
      </c>
      <c r="E12" s="26" t="str">
        <f>IF(ISERROR(VLOOKUP(CONCATENATE($O$3,$A13),[2]DATA!$B$1:$G$2000,4,0)),"",VLOOKUP(CONCATENATE($O$3,$A13),[2]DATA!$B$1:$G$2000,4,0))</f>
        <v>Schalke</v>
      </c>
      <c r="F12" s="18">
        <f>IF(ISERROR(VLOOKUP(CONCATENATE($O$3,$A13),[2]DATA!$B$1:$G$2000,6,0)),"",VLOOKUP(CONCATENATE($O$3,$A13),[2]DATA!$B$1:$G$2000,6,0)/-1)</f>
        <v>-45000000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C_Eriksen</v>
      </c>
      <c r="E45" s="18" t="str">
        <f>IF(ISERROR(VLOOKUP(CONCATENATE($O$3,$A7),[2]DATA!$A$1:$G$20000,6,0)),"",VLOOKUP(CONCATENATE($O$3,$A7),[2]DATA!$A$1:$G$2000,6,0))</f>
        <v>Stoke_City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F_Macheda</v>
      </c>
      <c r="E46" s="18" t="str">
        <f>IF(ISERROR(VLOOKUP(CONCATENATE($O$3,$A8),[2]DATA!$A$1:$G$20000,6,0)),"",VLOOKUP(CONCATENATE($O$3,$A8),[2]DATA!$A$1:$G$2000,6,0))</f>
        <v>Celtic</v>
      </c>
      <c r="F46" s="18">
        <f>IF(ISERROR(VLOOKUP(CONCATENATE($O$3,$A8),[2]DATA!$A$1:$G$20000,7,0)),"",VLOOKUP(CONCATENATE($O$3,$A8),[2]DATA!$A$1:$G$2000,7,0))</f>
        <v>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J_Musso</v>
      </c>
      <c r="E47" s="18" t="str">
        <f>IF(ISERROR(VLOOKUP(CONCATENATE($O$3,$A9),[2]DATA!$A$1:$G$20000,6,0)),"",VLOOKUP(CONCATENATE($O$3,$A9),[2]DATA!$A$1:$G$2000,6,0))</f>
        <v>Atletico_Madrid</v>
      </c>
      <c r="F47" s="18">
        <f>IF(ISERROR(VLOOKUP(CONCATENATE($O$3,$A9),[2]DATA!$A$1:$G$20000,7,0)),"",VLOOKUP(CONCATENATE($O$3,$A9),[2]DATA!$A$1:$G$2000,7,0))</f>
        <v>120000000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C_McGregor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16000000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P_Kadarabek</v>
      </c>
      <c r="E49" s="18" t="str">
        <f>IF(ISERROR(VLOOKUP(CONCATENATE($O$3,$A11),[2]DATA!$A$1:$G$20000,6,0)),"",VLOOKUP(CONCATENATE($O$3,$A11),[2]DATA!$A$1:$G$2000,6,0))</f>
        <v>Free_List</v>
      </c>
      <c r="F49" s="18">
        <f>IF(ISERROR(VLOOKUP(CONCATENATE($O$3,$A11),[2]DATA!$A$1:$G$20000,7,0)),"",VLOOKUP(CONCATENATE($O$3,$A11),[2]DATA!$A$1:$G$2000,7,0))</f>
        <v>14000000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J_Oblak</v>
      </c>
      <c r="E50" s="18" t="str">
        <f>IF(ISERROR(VLOOKUP(CONCATENATE($O$3,$A12),[2]DATA!$A$1:$G$20000,6,0)),"",VLOOKUP(CONCATENATE($O$3,$A12),[2]DATA!$A$1:$G$2000,6,0))</f>
        <v>Manchester_United</v>
      </c>
      <c r="F50" s="18">
        <f>IF(ISERROR(VLOOKUP(CONCATENATE($O$3,$A12),[2]DATA!$A$1:$G$20000,7,0)),"",VLOOKUP(CONCATENATE($O$3,$A12),[2]DATA!$A$1:$G$2000,7,0))</f>
        <v>165000000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D_Nunez</v>
      </c>
      <c r="E51" s="18" t="str">
        <f>IF(ISERROR(VLOOKUP(CONCATENATE($O$3,$A13),[2]DATA!$A$1:$G$20000,6,0)),"",VLOOKUP(CONCATENATE($O$3,$A13),[2]DATA!$A$1:$G$2000,6,0))</f>
        <v>PSV</v>
      </c>
      <c r="F51" s="18">
        <f>IF(ISERROR(VLOOKUP(CONCATENATE($O$3,$A13),[2]DATA!$A$1:$G$20000,7,0)),"",VLOOKUP(CONCATENATE($O$3,$A13),[2]DATA!$A$1:$G$2000,7,0))</f>
        <v>50000000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F_Beltran</v>
      </c>
      <c r="E52" s="18" t="str">
        <f>IF(ISERROR(VLOOKUP(CONCATENATE($O$3,$A14),[2]DATA!$A$1:$G$20000,6,0)),"",VLOOKUP(CONCATENATE($O$3,$A14),[2]DATA!$A$1:$G$2000,6,0))</f>
        <v>Free_List</v>
      </c>
      <c r="F52" s="18">
        <f>IF(ISERROR(VLOOKUP(CONCATENATE($O$3,$A14),[2]DATA!$A$1:$G$20000,7,0)),"",VLOOKUP(CONCATENATE($O$3,$A14),[2]DATA!$A$1:$G$2000,7,0))</f>
        <v>20000000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M_Risse</v>
      </c>
      <c r="E53" s="18" t="str">
        <f>IF(ISERROR(VLOOKUP(CONCATENATE($O$3,$A15),[2]DATA!$A$1:$G$20000,6,0)),"",VLOOKUP(CONCATENATE($O$3,$A15),[2]DATA!$A$1:$G$2000,6,0))</f>
        <v>Schalke</v>
      </c>
      <c r="F53" s="18">
        <f>IF(ISERROR(VLOOKUP(CONCATENATE($O$3,$A15),[2]DATA!$A$1:$G$20000,7,0)),"",VLOOKUP(CONCATENATE($O$3,$A15),[2]DATA!$A$1:$G$2000,7,0))</f>
        <v>10000000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2">
    <webPublishItem id="2267" divId="sev_2267" sourceType="range" sourceRef="B1:F79" destinationFile="C:\Users\jbank\OneDrive\Desktop\FFO-2Stuff\Finances\efl\sev.htm" autoRepublish="1"/>
    <webPublishItem id="26414" divId="sev_26414" sourceType="range" sourceRef="B1:G79" destinationFile="C:\Users\jbank\Desktop\FFO-2Stuff\Finances\efl\sev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2023-10-26T19:29:08Z</dcterms:modified>
</cp:coreProperties>
</file>