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3283FD0F-7F47-4A08-BFA5-E5D1B7616FFB}" xr6:coauthVersionLast="47" xr6:coauthVersionMax="47" xr10:uidLastSave="{00000000-0000-0000-0000-000000000000}"/>
  <bookViews>
    <workbookView xWindow="3240" yWindow="32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70" i="1" l="1"/>
  <c r="F26" i="1"/>
  <c r="E47" i="1"/>
  <c r="E54" i="1"/>
  <c r="D16" i="1"/>
  <c r="D76" i="1"/>
  <c r="D27" i="1"/>
  <c r="D77" i="1"/>
  <c r="D65" i="1"/>
  <c r="D32" i="1"/>
  <c r="E16" i="1"/>
  <c r="E60" i="1"/>
  <c r="F16" i="1"/>
  <c r="E55" i="1"/>
  <c r="E22" i="1"/>
  <c r="E66" i="1"/>
  <c r="F66" i="1"/>
  <c r="D23" i="1"/>
  <c r="D78" i="1"/>
  <c r="E46" i="1"/>
  <c r="E65" i="1"/>
  <c r="C6" i="1"/>
  <c r="E32" i="1"/>
  <c r="D6" i="1"/>
  <c r="D66" i="1"/>
  <c r="F27" i="1"/>
  <c r="F6" i="1"/>
  <c r="D72" i="1"/>
  <c r="F33" i="1"/>
  <c r="E78" i="1"/>
  <c r="F15" i="1"/>
  <c r="F50" i="1"/>
  <c r="G50" i="1"/>
  <c r="D47" i="1"/>
  <c r="D22" i="1"/>
  <c r="F76" i="1"/>
  <c r="E38" i="1"/>
  <c r="D28" i="1"/>
  <c r="F51" i="1"/>
  <c r="D7" i="1"/>
  <c r="E56" i="1"/>
  <c r="F28" i="1"/>
  <c r="E67" i="1"/>
  <c r="E18" i="1"/>
  <c r="F39" i="1"/>
  <c r="D57" i="1"/>
  <c r="E29" i="1"/>
  <c r="E57" i="1"/>
  <c r="F78" i="1"/>
  <c r="F31" i="1"/>
  <c r="C5" i="1"/>
  <c r="F70" i="1"/>
  <c r="F21" i="1"/>
  <c r="F37" i="1"/>
  <c r="E71" i="1"/>
  <c r="F11" i="1"/>
  <c r="D33" i="1"/>
  <c r="E33" i="1"/>
  <c r="E77" i="1"/>
  <c r="E48" i="1"/>
  <c r="F77" i="1"/>
  <c r="E23" i="1"/>
  <c r="H51" i="1"/>
  <c r="E34" i="1"/>
  <c r="D73" i="1"/>
  <c r="D8" i="1"/>
  <c r="D40" i="1"/>
  <c r="D68" i="1"/>
  <c r="D19" i="1"/>
  <c r="F52" i="1"/>
  <c r="B79" i="1"/>
  <c r="F75" i="1"/>
  <c r="E21" i="1"/>
  <c r="E76" i="1"/>
  <c r="E27" i="1"/>
  <c r="D61" i="1"/>
  <c r="F56" i="1"/>
  <c r="D21" i="1"/>
  <c r="F46" i="1"/>
  <c r="D71" i="1"/>
  <c r="D38" i="1"/>
  <c r="E51" i="1"/>
  <c r="E61" i="1"/>
  <c r="G51" i="1"/>
  <c r="E7" i="1"/>
  <c r="F72" i="1"/>
  <c r="E8" i="1"/>
  <c r="D37" i="1"/>
  <c r="F54" i="1"/>
  <c r="H50" i="1"/>
  <c r="D51" i="1"/>
  <c r="F71" i="1"/>
  <c r="F22" i="1"/>
  <c r="D48" i="1"/>
  <c r="E28" i="1"/>
  <c r="D67" i="1"/>
  <c r="F12" i="1"/>
  <c r="D34" i="1"/>
  <c r="D29" i="1"/>
  <c r="E62" i="1"/>
  <c r="D24" i="1"/>
  <c r="E52" i="1"/>
  <c r="F29" i="1"/>
  <c r="D35" i="1"/>
  <c r="F57" i="1"/>
  <c r="F73" i="1"/>
  <c r="F8" i="1"/>
  <c r="E19" i="1"/>
  <c r="F24" i="1"/>
  <c r="E35" i="1"/>
  <c r="F40" i="1"/>
  <c r="D58" i="1"/>
  <c r="D74" i="1"/>
  <c r="E14" i="1"/>
  <c r="E30" i="1"/>
  <c r="G49" i="1"/>
  <c r="E58" i="1"/>
  <c r="D69" i="1"/>
  <c r="E9" i="1"/>
  <c r="E25" i="1"/>
  <c r="E45" i="1"/>
  <c r="H49" i="1"/>
  <c r="E53" i="1"/>
  <c r="F58" i="1"/>
  <c r="D64" i="1"/>
  <c r="E69" i="1"/>
  <c r="F74" i="1"/>
  <c r="F79" i="1"/>
  <c r="E26" i="1"/>
  <c r="F10" i="1"/>
  <c r="D60" i="1"/>
  <c r="D55" i="1"/>
  <c r="F32" i="1"/>
  <c r="D17" i="1"/>
  <c r="F55" i="1"/>
  <c r="D12" i="1"/>
  <c r="F38" i="1"/>
  <c r="F17" i="1"/>
  <c r="F61" i="1"/>
  <c r="D18" i="1"/>
  <c r="E39" i="1"/>
  <c r="D62" i="1"/>
  <c r="D13" i="1"/>
  <c r="G48" i="1"/>
  <c r="F67" i="1"/>
  <c r="F18" i="1"/>
  <c r="D49" i="1"/>
  <c r="E73" i="1"/>
  <c r="F13" i="1"/>
  <c r="E40" i="1"/>
  <c r="E68" i="1"/>
  <c r="F49" i="1"/>
  <c r="E63" i="1"/>
  <c r="D79" i="1"/>
  <c r="F19" i="1"/>
  <c r="D45" i="1"/>
  <c r="F63" i="1"/>
  <c r="E79" i="1"/>
  <c r="D20" i="1"/>
  <c r="D36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10" i="1"/>
  <c r="F59" i="1"/>
  <c r="E37" i="1"/>
  <c r="D11" i="1"/>
  <c r="F65" i="1"/>
  <c r="E11" i="1"/>
  <c r="F60" i="1"/>
  <c r="E6" i="1"/>
  <c r="F47" i="1"/>
  <c r="E17" i="1"/>
  <c r="D56" i="1"/>
  <c r="E12" i="1"/>
  <c r="D39" i="1"/>
  <c r="E72" i="1"/>
  <c r="F48" i="1"/>
  <c r="F7" i="1"/>
  <c r="F23" i="1"/>
  <c r="D52" i="1"/>
  <c r="E13" i="1"/>
  <c r="F34" i="1"/>
  <c r="F62" i="1"/>
  <c r="E24" i="1"/>
  <c r="E49" i="1"/>
  <c r="D63" i="1"/>
  <c r="D14" i="1"/>
  <c r="D30" i="1"/>
  <c r="H52" i="1"/>
  <c r="F68" i="1"/>
  <c r="D9" i="1"/>
  <c r="D25" i="1"/>
  <c r="F35" i="1"/>
  <c r="D53" i="1"/>
  <c r="E74" i="1"/>
  <c r="F14" i="1"/>
  <c r="F30" i="1"/>
  <c r="F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<sst xmlns="http://schemas.openxmlformats.org/spreadsheetml/2006/main" count="16" uniqueCount="14">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</sst>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K13" sqref="K13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4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31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272850000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Manchester_United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476220000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Ansu_Fati</v>
      </c>
      <c r="E6" s="26" t="str">
        <f>IF(ISERROR(VLOOKUP(CONCATENATE($O$3,$A7),[2]DATA!$B$1:$G$2000,4,0)),"",VLOOKUP(CONCATENATE($O$3,$A7),[2]DATA!$B$1:$G$2000,4,0))</f>
        <v>Atletico_Madrid</v>
      </c>
      <c r="F6" s="18">
        <f>IF(ISERROR(VLOOKUP(CONCATENATE($O$3,$A7),[2]DATA!$B$1:$G$2000,6,0)),"",VLOOKUP(CONCATENATE($O$3,$A7),[2]DATA!$B$1:$G$2000,6,0)/-1)</f>
        <v>-235000000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K_Tierney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-170000000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J_Cancelo</v>
      </c>
      <c r="E8" s="26" t="str">
        <f>IF(ISERROR(VLOOKUP(CONCATENATE($O$3,$A9),[2]DATA!$B$1:$G$2000,4,0)),"",VLOOKUP(CONCATENATE($O$3,$A9),[2]DATA!$B$1:$G$2000,4,0))</f>
        <v>Non_FFO</v>
      </c>
      <c r="F8" s="18">
        <f>IF(ISERROR(VLOOKUP(CONCATENATE($O$3,$A9),[2]DATA!$B$1:$G$2000,6,0)),"",VLOOKUP(CONCATENATE($O$3,$A9),[2]DATA!$B$1:$G$2000,6,0)/-1)</f>
        <v>-250000000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L_Nicholls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-25000000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99280000</v>
      </c>
      <c r="D10" s="26" t="str">
        <f>IF(ISERROR(VLOOKUP(CONCATENATE($O$3,$A11),[2]DATA!$B$1:$G$2000,3,0)),"",VLOOKUP(CONCATENATE($O$3,$A11),[2]DATA!$B$1:$G$2000,3,0))</f>
        <v>N_Kebano</v>
      </c>
      <c r="E10" s="26" t="str">
        <f>IF(ISERROR(VLOOKUP(CONCATENATE($O$3,$A11),[2]DATA!$B$1:$G$2000,4,0)),"",VLOOKUP(CONCATENATE($O$3,$A11),[2]DATA!$B$1:$G$2000,4,0))</f>
        <v>Bayern_Munich</v>
      </c>
      <c r="F10" s="18">
        <f>IF(ISERROR(VLOOKUP(CONCATENATE($O$3,$A11),[2]DATA!$B$1:$G$2000,6,0)),"",VLOOKUP(CONCATENATE($O$3,$A11),[2]DATA!$B$1:$G$2000,6,0)/-1)</f>
        <v>-16500000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-59150000</v>
      </c>
      <c r="D11" s="26" t="str">
        <f>IF(ISERROR(VLOOKUP(CONCATENATE($O$3,$A12),[2]DATA!$B$1:$G$2000,3,0)),"",VLOOKUP(CONCATENATE($O$3,$A12),[2]DATA!$B$1:$G$2000,3,0))</f>
        <v>P_Hincapie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-190000000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-243500000</v>
      </c>
      <c r="D12" s="26" t="str">
        <f>IF(ISERROR(VLOOKUP(CONCATENATE($O$3,$A13),[2]DATA!$B$1:$G$2000,3,0)),"",VLOOKUP(CONCATENATE($O$3,$A13),[2]DATA!$B$1:$G$2000,3,0))</f>
        <v>S_Skrabb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R_Gravenberch</v>
      </c>
      <c r="E13" s="26" t="str">
        <f>IF(ISERROR(VLOOKUP(CONCATENATE($O$3,$A14),[2]DATA!$B$1:$G$2000,4,0)),"",VLOOKUP(CONCATENATE($O$3,$A14),[2]DATA!$B$1:$G$2000,4,0))</f>
        <v>Bayern_Munich</v>
      </c>
      <c r="F13" s="18">
        <f>IF(ISERROR(VLOOKUP(CONCATENATE($O$3,$A14),[2]DATA!$B$1:$G$2000,6,0)),"",VLOOKUP(CONCATENATE($O$3,$A14),[2]DATA!$B$1:$G$2000,6,0)/-1)</f>
        <v>-140000000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J_Oblak</v>
      </c>
      <c r="E14" s="26" t="str">
        <f>IF(ISERROR(VLOOKUP(CONCATENATE($O$3,$A15),[2]DATA!$B$1:$G$2000,4,0)),"",VLOOKUP(CONCATENATE($O$3,$A15),[2]DATA!$B$1:$G$2000,4,0))</f>
        <v>Sevilla</v>
      </c>
      <c r="F14" s="18">
        <f>IF(ISERROR(VLOOKUP(CONCATENATE($O$3,$A15),[2]DATA!$B$1:$G$2000,6,0)),"",VLOOKUP(CONCATENATE($O$3,$A15),[2]DATA!$B$1:$G$2000,6,0)/-1)</f>
        <v>-165000000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J_Sancho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200000000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R_Semedo</v>
      </c>
      <c r="E46" s="18" t="str">
        <f>IF(ISERROR(VLOOKUP(CONCATENATE($O$3,$A8),[2]DATA!$A$1:$G$20000,6,0)),"",VLOOKUP(CONCATENATE($O$3,$A8),[2]DATA!$A$1:$G$2000,6,0))</f>
        <v>Real_Sociedad</v>
      </c>
      <c r="F46" s="18">
        <f>IF(ISERROR(VLOOKUP(CONCATENATE($O$3,$A8),[2]DATA!$A$1:$G$20000,7,0)),"",VLOOKUP(CONCATENATE($O$3,$A8),[2]DATA!$A$1:$G$2000,7,0))</f>
        <v>93000000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E_Skhiri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K_Tierney</v>
      </c>
      <c r="E48" s="18" t="str">
        <f>IF(ISERROR(VLOOKUP(CONCATENATE($O$3,$A10),[2]DATA!$A$1:$G$20000,6,0)),"",VLOOKUP(CONCATENATE($O$3,$A10),[2]DATA!$A$1:$G$2000,6,0))</f>
        <v>Celtic</v>
      </c>
      <c r="F48" s="18">
        <f>IF(ISERROR(VLOOKUP(CONCATENATE($O$3,$A10),[2]DATA!$A$1:$G$20000,7,0)),"",VLOOKUP(CONCATENATE($O$3,$A10),[2]DATA!$A$1:$G$2000,7,0))</f>
        <v>155000000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Pacheco</v>
      </c>
      <c r="E49" s="18" t="str">
        <f>IF(ISERROR(VLOOKUP(CONCATENATE($O$3,$A11),[2]DATA!$A$1:$G$20000,6,0)),"",VLOOKUP(CONCATENATE($O$3,$A11),[2]DATA!$A$1:$G$2000,6,0))</f>
        <v>Real_Sociedad</v>
      </c>
      <c r="F49" s="18">
        <f>IF(ISERROR(VLOOKUP(CONCATENATE($O$3,$A11),[2]DATA!$A$1:$G$20000,7,0)),"",VLOOKUP(CONCATENATE($O$3,$A11),[2]DATA!$A$1:$G$2000,7,0))</f>
        <v>9000000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Fabian_Ruiz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160000000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J_Timber</v>
      </c>
      <c r="E51" s="18" t="str">
        <f>IF(ISERROR(VLOOKUP(CONCATENATE($O$3,$A13),[2]DATA!$A$1:$G$20000,6,0)),"",VLOOKUP(CONCATENATE($O$3,$A13),[2]DATA!$A$1:$G$2000,6,0))</f>
        <v>Bayern_Munich</v>
      </c>
      <c r="F51" s="18">
        <f>IF(ISERROR(VLOOKUP(CONCATENATE($O$3,$A13),[2]DATA!$A$1:$G$20000,7,0)),"",VLOOKUP(CONCATENATE($O$3,$A13),[2]DATA!$A$1:$G$2000,7,0))</f>
        <v>200000000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W_Szczesny</v>
      </c>
      <c r="E52" s="18" t="str">
        <f>IF(ISERROR(VLOOKUP(CONCATENATE($O$3,$A14),[2]DATA!$A$1:$G$20000,6,0)),"",VLOOKUP(CONCATENATE($O$3,$A14),[2]DATA!$A$1:$G$2000,6,0))</f>
        <v>Sevilla</v>
      </c>
      <c r="F52" s="18">
        <f>IF(ISERROR(VLOOKUP(CONCATENATE($O$3,$A14),[2]DATA!$A$1:$G$20000,7,0)),"",VLOOKUP(CONCATENATE($O$3,$A14),[2]DATA!$A$1:$G$2000,7,0))</f>
        <v>100000000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N_Kebano</v>
      </c>
      <c r="E53" s="18" t="str">
        <f>IF(ISERROR(VLOOKUP(CONCATENATE($O$3,$A15),[2]DATA!$A$1:$G$20000,6,0)),"",VLOOKUP(CONCATENATE($O$3,$A15),[2]DATA!$A$1:$G$2000,6,0))</f>
        <v>Free_List</v>
      </c>
      <c r="F53" s="18">
        <f>IF(ISERROR(VLOOKUP(CONCATENATE($O$3,$A15),[2]DATA!$A$1:$G$20000,7,0)),"",VLOOKUP(CONCATENATE($O$3,$A15),[2]DATA!$A$1:$G$2000,7,0))</f>
        <v>16000000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Desktop\FFO-2Stuff\Finances\prem\mn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2023-10-26T19:30:48Z</dcterms:modified>
</cp:coreProperties>
</file>